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17250" windowHeight="3585" tabRatio="592" activeTab="0"/>
  </bookViews>
  <sheets>
    <sheet name="OYCレーティング" sheetId="1" r:id="rId1"/>
    <sheet name="スポーツカップ" sheetId="2" r:id="rId2"/>
  </sheets>
  <definedNames>
    <definedName name="_xlnm.Print_Area" localSheetId="1">'スポーツカップ'!$A$1:$M$22</definedName>
    <definedName name="_xlnm.Print_Titles" localSheetId="1">'スポーツカップ'!$4:$4</definedName>
  </definedNames>
  <calcPr fullCalcOnLoad="1"/>
</workbook>
</file>

<file path=xl/sharedStrings.xml><?xml version="1.0" encoding="utf-8"?>
<sst xmlns="http://schemas.openxmlformats.org/spreadsheetml/2006/main" count="140" uniqueCount="121">
  <si>
    <t>修正時間＝所要時間×TMF</t>
  </si>
  <si>
    <t>ｽﾀｰﾄ時間</t>
  </si>
  <si>
    <t>修正</t>
  </si>
  <si>
    <t>着順</t>
  </si>
  <si>
    <t>Name</t>
  </si>
  <si>
    <t>艇種</t>
  </si>
  <si>
    <t>ＧＴＡ</t>
  </si>
  <si>
    <t>ＴＭＦ</t>
  </si>
  <si>
    <t>所要時間</t>
  </si>
  <si>
    <t>修正時間</t>
  </si>
  <si>
    <t>ＩＳＥ-Ｖ</t>
  </si>
  <si>
    <t>yamaha-31s LTD</t>
  </si>
  <si>
    <t>yamaha-31s</t>
  </si>
  <si>
    <t>yamaha-30cII sh</t>
  </si>
  <si>
    <t>fre-31</t>
  </si>
  <si>
    <t>yokoyama-30sr P:B</t>
  </si>
  <si>
    <t>swing-34</t>
  </si>
  <si>
    <t>3602</t>
  </si>
  <si>
    <t>3568</t>
  </si>
  <si>
    <t>3903</t>
  </si>
  <si>
    <t>0210</t>
  </si>
  <si>
    <t>yamaha30sⅡ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</si>
  <si>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</si>
  <si>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</si>
  <si>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</si>
  <si>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</si>
  <si>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</si>
  <si>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</si>
  <si>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</si>
  <si>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</si>
  <si>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</si>
  <si>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Sail.No</t>
  </si>
  <si>
    <t>略語解説</t>
  </si>
  <si>
    <t>スタートしなかった。スタートエリアに来なかった。</t>
  </si>
  <si>
    <t>スタートしなかった。（ＤＮＣとＯＣＳ以外）</t>
  </si>
  <si>
    <t>スタートしなかった。スタート信号のときにスタートラインのコースサイドにいてスタートしなかったか規則３０．１に違反した。</t>
  </si>
  <si>
    <t>規則３０．１・・・・ラウンド・アンド・エンド「２０１０年度ＯＹＣポイントレース帆走指示書」 ９.-８）参照</t>
  </si>
  <si>
    <t>規則３０．２に基づく２０％ペナルティー。</t>
  </si>
  <si>
    <t>ＢＦＤ</t>
  </si>
  <si>
    <t>規則３０．３に基づく失格。</t>
  </si>
  <si>
    <t>規則４４．３（ａ）に基づき、得点のペナルティーを履行した。</t>
  </si>
  <si>
    <t>フィニッシュ後にリタイアした。</t>
  </si>
  <si>
    <t>失格。</t>
  </si>
  <si>
    <t>規則９０．３（ｂ）に基づく、除外できない失格。（ＤＧＭ以外）</t>
  </si>
  <si>
    <t>規則９０．４（ｂ）に基づく、除外できない重大な不正行為による失格。</t>
  </si>
  <si>
    <t>救済が与えられた。</t>
  </si>
  <si>
    <t>上記規則は　クラブハウスにある「セーリング競技規則　2009-2012」で確認ください。</t>
  </si>
  <si>
    <t>２０１４.５月鬼四レース成績ｽﾎﾟｰﾂｶｯﾌﾟ2014</t>
  </si>
  <si>
    <t>２０１４.５月鬼四レース成績ＯＹＣレーティング</t>
  </si>
  <si>
    <t>JST374</t>
  </si>
  <si>
    <t>Only You-2</t>
  </si>
  <si>
    <t>3568</t>
  </si>
  <si>
    <t>BROWN SUGARⅡ</t>
  </si>
  <si>
    <t>6484</t>
  </si>
  <si>
    <t>yokoyama29</t>
  </si>
  <si>
    <t>J-BLOW</t>
  </si>
  <si>
    <t>3602</t>
  </si>
  <si>
    <t>swing-28 P:B</t>
  </si>
  <si>
    <t>白砂</t>
  </si>
  <si>
    <t>3903</t>
  </si>
  <si>
    <t>Frendship32α</t>
  </si>
  <si>
    <t>QUERIDA</t>
  </si>
  <si>
    <t>0210</t>
  </si>
  <si>
    <t>LUNA V</t>
  </si>
  <si>
    <t>アルバトロスⅡ</t>
  </si>
  <si>
    <t>3954</t>
  </si>
  <si>
    <t>yamaha30sⅡ</t>
  </si>
  <si>
    <t>FORTE</t>
  </si>
  <si>
    <t>4167</t>
  </si>
  <si>
    <t>CooCoo Six</t>
  </si>
  <si>
    <t>6363</t>
  </si>
  <si>
    <t>Dehler36SQ</t>
  </si>
  <si>
    <t>修正時間＝所要時間×TMF／（１－ＯＳＣ）</t>
  </si>
  <si>
    <t>Sail.No</t>
  </si>
  <si>
    <t>到着時間</t>
  </si>
  <si>
    <t>到着時間</t>
  </si>
  <si>
    <t>JST374</t>
  </si>
  <si>
    <t>Only You-2</t>
  </si>
  <si>
    <t>BROWN SUGARⅡ</t>
  </si>
  <si>
    <t>6484</t>
  </si>
  <si>
    <t>yokoyama29</t>
  </si>
  <si>
    <t>J-BLOW</t>
  </si>
  <si>
    <t>swing-28 P:B</t>
  </si>
  <si>
    <t>白砂</t>
  </si>
  <si>
    <t>Frendship32α</t>
  </si>
  <si>
    <t>QUERIDA</t>
  </si>
  <si>
    <t>LUNA V</t>
  </si>
  <si>
    <t>アルバトロスⅡ</t>
  </si>
  <si>
    <t>3954</t>
  </si>
  <si>
    <t>FORTE</t>
  </si>
  <si>
    <t>4167</t>
  </si>
  <si>
    <t>CooCoo Six</t>
  </si>
  <si>
    <t>6363</t>
  </si>
  <si>
    <t>Dehler36SQ</t>
  </si>
  <si>
    <t>ＤＮＣ</t>
  </si>
  <si>
    <t>ＤＮＳ</t>
  </si>
  <si>
    <t>ＯＣＳ</t>
  </si>
  <si>
    <t>ＺＦＰ</t>
  </si>
  <si>
    <t>ＳＣＰ</t>
  </si>
  <si>
    <t>ＤＮＦ</t>
  </si>
  <si>
    <t>フィニッシュしなかった。</t>
  </si>
  <si>
    <t>ＲＡＦ</t>
  </si>
  <si>
    <t>ＤＳＱ</t>
  </si>
  <si>
    <t>ＤＮＥ</t>
  </si>
  <si>
    <t>ＤＧＭ</t>
  </si>
  <si>
    <t>ＲＤＧ</t>
  </si>
  <si>
    <t>シルバーウエーブ</t>
  </si>
  <si>
    <t>3663</t>
  </si>
  <si>
    <t>yokoyama28</t>
  </si>
  <si>
    <t>ハリマオ</t>
  </si>
  <si>
    <t>4601</t>
  </si>
  <si>
    <t>赤とんぼ　Ⅲ</t>
  </si>
  <si>
    <t>5855</t>
  </si>
  <si>
    <t>ＳＡＴＯ</t>
  </si>
  <si>
    <t>ベルーガ</t>
  </si>
  <si>
    <t>JST260</t>
  </si>
  <si>
    <t>yamaha30S</t>
  </si>
  <si>
    <t>ピーターパン</t>
  </si>
  <si>
    <t>2672</t>
  </si>
  <si>
    <t>オカザキ32C</t>
  </si>
  <si>
    <t>OYC修正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</si>
</sst>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h&quot;時&quot;mm&quot;分&quot;ss&quot;秒&quot;;@"/>
    <numFmt numFmtId="186" formatCode="[$-411]ge\.m\.d;@"/>
    <numFmt numFmtId="187" formatCode="mmm\-yyyy"/>
    <numFmt numFmtId="188" formatCode="0.000_ "/>
    <numFmt numFmtId="189" formatCode="##&quot;%&quot;"/>
    <numFmt numFmtId="190" formatCode="##&quot;年&quot;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85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8" fontId="0" fillId="0" borderId="2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49" fontId="0" fillId="0" borderId="9" xfId="0" applyNumberFormat="1" applyBorder="1" applyAlignment="1">
      <alignment/>
    </xf>
    <xf numFmtId="0" fontId="0" fillId="2" borderId="8" xfId="0" applyFill="1" applyBorder="1" applyAlignment="1">
      <alignment/>
    </xf>
    <xf numFmtId="176" fontId="0" fillId="0" borderId="7" xfId="0" applyNumberFormat="1" applyBorder="1" applyAlignment="1">
      <alignment/>
    </xf>
    <xf numFmtId="185" fontId="0" fillId="0" borderId="8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8" fontId="0" fillId="0" borderId="13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4" xfId="0" applyFill="1" applyBorder="1" applyAlignment="1">
      <alignment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8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right"/>
    </xf>
    <xf numFmtId="0" fontId="0" fillId="0" borderId="1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49" fontId="0" fillId="0" borderId="4" xfId="0" applyNumberFormat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9" fontId="0" fillId="4" borderId="5" xfId="0" applyNumberFormat="1" applyFill="1" applyBorder="1" applyAlignment="1">
      <alignment horizontal="center" shrinkToFit="1"/>
    </xf>
    <xf numFmtId="9" fontId="0" fillId="0" borderId="5" xfId="0" applyNumberFormat="1" applyBorder="1" applyAlignment="1">
      <alignment horizontal="center" shrinkToFit="1"/>
    </xf>
    <xf numFmtId="9" fontId="0" fillId="3" borderId="2" xfId="0" applyNumberFormat="1" applyFill="1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6" fontId="0" fillId="0" borderId="2" xfId="0" applyNumberFormat="1" applyBorder="1" applyAlignment="1">
      <alignment horizontal="center" shrinkToFit="1"/>
    </xf>
    <xf numFmtId="9" fontId="0" fillId="3" borderId="19" xfId="0" applyNumberFormat="1" applyFill="1" applyBorder="1" applyAlignment="1">
      <alignment horizontal="center" shrinkToFit="1"/>
    </xf>
    <xf numFmtId="177" fontId="0" fillId="0" borderId="20" xfId="0" applyNumberFormat="1" applyBorder="1" applyAlignment="1">
      <alignment horizontal="center" shrinkToFit="1"/>
    </xf>
    <xf numFmtId="178" fontId="0" fillId="0" borderId="5" xfId="0" applyNumberForma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84" fontId="0" fillId="3" borderId="6" xfId="0" applyNumberFormat="1" applyFill="1" applyBorder="1" applyAlignment="1">
      <alignment/>
    </xf>
    <xf numFmtId="178" fontId="0" fillId="0" borderId="8" xfId="0" applyNumberFormat="1" applyBorder="1" applyAlignment="1">
      <alignment/>
    </xf>
    <xf numFmtId="9" fontId="0" fillId="4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9" fontId="0" fillId="3" borderId="7" xfId="0" applyNumberFormat="1" applyFill="1" applyBorder="1" applyAlignment="1">
      <alignment/>
    </xf>
    <xf numFmtId="9" fontId="0" fillId="3" borderId="21" xfId="0" applyNumberFormat="1" applyFill="1" applyBorder="1" applyAlignment="1">
      <alignment/>
    </xf>
    <xf numFmtId="9" fontId="0" fillId="3" borderId="22" xfId="0" applyNumberFormat="1" applyFill="1" applyBorder="1" applyAlignment="1">
      <alignment/>
    </xf>
    <xf numFmtId="9" fontId="0" fillId="4" borderId="12" xfId="0" applyNumberFormat="1" applyFill="1" applyBorder="1" applyAlignment="1">
      <alignment/>
    </xf>
    <xf numFmtId="9" fontId="0" fillId="0" borderId="12" xfId="0" applyNumberFormat="1" applyBorder="1" applyAlignment="1">
      <alignment/>
    </xf>
    <xf numFmtId="9" fontId="0" fillId="3" borderId="13" xfId="0" applyNumberFormat="1" applyFill="1" applyBorder="1" applyAlignment="1">
      <alignment/>
    </xf>
    <xf numFmtId="9" fontId="0" fillId="4" borderId="16" xfId="0" applyNumberFormat="1" applyFill="1" applyBorder="1" applyAlignment="1">
      <alignment/>
    </xf>
    <xf numFmtId="9" fontId="0" fillId="0" borderId="16" xfId="0" applyNumberFormat="1" applyBorder="1" applyAlignment="1">
      <alignment/>
    </xf>
    <xf numFmtId="9" fontId="0" fillId="3" borderId="15" xfId="0" applyNumberFormat="1" applyFill="1" applyBorder="1" applyAlignment="1">
      <alignment/>
    </xf>
    <xf numFmtId="178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56" fontId="5" fillId="0" borderId="0" xfId="0" applyNumberFormat="1" applyFont="1" applyAlignment="1">
      <alignment horizontal="right"/>
    </xf>
    <xf numFmtId="184" fontId="0" fillId="3" borderId="14" xfId="0" applyNumberFormat="1" applyFill="1" applyBorder="1" applyAlignment="1">
      <alignment/>
    </xf>
    <xf numFmtId="185" fontId="0" fillId="3" borderId="6" xfId="0" applyNumberFormat="1" applyFill="1" applyBorder="1" applyAlignment="1">
      <alignment/>
    </xf>
    <xf numFmtId="0" fontId="0" fillId="0" borderId="0" xfId="0" applyAlignment="1">
      <alignment horizontal="left"/>
    </xf>
    <xf numFmtId="49" fontId="1" fillId="0" borderId="0" xfId="16" applyNumberFormat="1" applyAlignment="1">
      <alignment/>
    </xf>
    <xf numFmtId="0" fontId="6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3" borderId="25" xfId="0" applyFill="1" applyBorder="1" applyAlignment="1">
      <alignment/>
    </xf>
    <xf numFmtId="49" fontId="0" fillId="3" borderId="26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2" borderId="28" xfId="0" applyFill="1" applyBorder="1" applyAlignment="1">
      <alignment/>
    </xf>
    <xf numFmtId="185" fontId="0" fillId="3" borderId="14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3" borderId="9" xfId="0" applyNumberFormat="1" applyFill="1" applyBorder="1" applyAlignment="1">
      <alignment/>
    </xf>
    <xf numFmtId="185" fontId="0" fillId="0" borderId="23" xfId="0" applyNumberFormat="1" applyBorder="1" applyAlignment="1">
      <alignment horizontal="center"/>
    </xf>
    <xf numFmtId="178" fontId="0" fillId="0" borderId="1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56" fontId="5" fillId="0" borderId="1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10sijisyo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1"/>
  <sheetViews>
    <sheetView tabSelected="1" workbookViewId="0" topLeftCell="A1">
      <selection activeCell="K6" sqref="K6"/>
    </sheetView>
  </sheetViews>
  <sheetFormatPr defaultColWidth="9.00390625" defaultRowHeight="13.5"/>
  <cols>
    <col min="1" max="1" width="1.4921875" style="0" customWidth="1"/>
    <col min="2" max="3" width="5.25390625" style="0" customWidth="1"/>
    <col min="4" max="4" width="17.00390625" style="0" customWidth="1"/>
    <col min="5" max="5" width="7.25390625" style="37" customWidth="1"/>
    <col min="6" max="6" width="17.75390625" style="0" customWidth="1"/>
    <col min="7" max="7" width="5.125" style="0" customWidth="1"/>
    <col min="8" max="8" width="4.375" style="40" customWidth="1"/>
    <col min="9" max="9" width="4.875" style="40" customWidth="1"/>
    <col min="10" max="10" width="5.25390625" style="40" customWidth="1"/>
    <col min="11" max="11" width="7.25390625" style="1" customWidth="1"/>
    <col min="12" max="12" width="7.875" style="38" customWidth="1"/>
    <col min="13" max="13" width="5.25390625" style="40" customWidth="1"/>
    <col min="14" max="14" width="15.375" style="39" customWidth="1"/>
    <col min="15" max="15" width="12.75390625" style="1" hidden="1" customWidth="1"/>
    <col min="16" max="16" width="11.25390625" style="0" customWidth="1"/>
    <col min="17" max="17" width="11.25390625" style="1" customWidth="1"/>
    <col min="18" max="19" width="12.75390625" style="0" customWidth="1"/>
  </cols>
  <sheetData>
    <row r="2" spans="2:12" ht="17.25" customHeight="1">
      <c r="B2" s="89" t="s">
        <v>48</v>
      </c>
      <c r="C2" s="89"/>
      <c r="D2" s="89"/>
      <c r="E2" s="89"/>
      <c r="F2" s="89"/>
      <c r="G2" s="90" t="s">
        <v>72</v>
      </c>
      <c r="H2" s="90"/>
      <c r="I2" s="90"/>
      <c r="J2" s="90"/>
      <c r="K2" s="90"/>
      <c r="L2" s="90"/>
    </row>
    <row r="3" spans="9:14" ht="21" customHeight="1" thickBot="1">
      <c r="I3" s="41"/>
      <c r="K3" s="42" t="s">
        <v>1</v>
      </c>
      <c r="L3" s="91">
        <v>41777</v>
      </c>
      <c r="M3" s="92"/>
      <c r="N3" s="4">
        <v>0.4375</v>
      </c>
    </row>
    <row r="4" spans="2:17" ht="14.25" thickBot="1">
      <c r="B4" s="43" t="s">
        <v>2</v>
      </c>
      <c r="C4" s="44" t="s">
        <v>3</v>
      </c>
      <c r="D4" s="43" t="s">
        <v>4</v>
      </c>
      <c r="E4" s="45" t="s">
        <v>73</v>
      </c>
      <c r="F4" s="44" t="s">
        <v>5</v>
      </c>
      <c r="G4" s="46" t="s">
        <v>6</v>
      </c>
      <c r="H4" s="47" t="s">
        <v>22</v>
      </c>
      <c r="I4" s="48" t="s">
        <v>23</v>
      </c>
      <c r="J4" s="49" t="s">
        <v>24</v>
      </c>
      <c r="K4" s="50" t="s">
        <v>25</v>
      </c>
      <c r="L4" s="51" t="s">
        <v>7</v>
      </c>
      <c r="M4" s="52" t="s">
        <v>26</v>
      </c>
      <c r="N4" s="53" t="s">
        <v>74</v>
      </c>
      <c r="O4" s="54" t="s">
        <v>8</v>
      </c>
      <c r="P4" s="55" t="s">
        <v>8</v>
      </c>
      <c r="Q4" s="56" t="s">
        <v>9</v>
      </c>
    </row>
    <row r="5" spans="2:17" ht="13.5">
      <c r="B5" s="15">
        <v>1</v>
      </c>
      <c r="C5" s="57">
        <v>10</v>
      </c>
      <c r="D5" s="57" t="s">
        <v>50</v>
      </c>
      <c r="E5" s="57" t="s">
        <v>51</v>
      </c>
      <c r="F5" s="57" t="s">
        <v>13</v>
      </c>
      <c r="G5" s="29">
        <v>725</v>
      </c>
      <c r="H5" s="59">
        <v>0.05</v>
      </c>
      <c r="I5" s="60">
        <v>0</v>
      </c>
      <c r="J5" s="61">
        <v>0</v>
      </c>
      <c r="K5" s="58">
        <v>761.25</v>
      </c>
      <c r="L5" s="20">
        <v>0.7881773399014779</v>
      </c>
      <c r="M5" s="62">
        <v>0</v>
      </c>
      <c r="N5" s="74">
        <v>0.540798611111111</v>
      </c>
      <c r="O5" s="22">
        <v>8924.999999999995</v>
      </c>
      <c r="P5" s="23">
        <v>8924.999999999995</v>
      </c>
      <c r="Q5" s="24">
        <v>7034.482758620686</v>
      </c>
    </row>
    <row r="6" spans="2:17" ht="13.5">
      <c r="B6" s="15">
        <v>3</v>
      </c>
      <c r="C6" s="57">
        <v>6</v>
      </c>
      <c r="D6" s="57" t="s">
        <v>55</v>
      </c>
      <c r="E6" s="57" t="s">
        <v>56</v>
      </c>
      <c r="F6" s="57" t="s">
        <v>57</v>
      </c>
      <c r="G6" s="29">
        <v>710</v>
      </c>
      <c r="H6" s="59">
        <v>0.05</v>
      </c>
      <c r="I6" s="60">
        <v>0</v>
      </c>
      <c r="J6" s="61">
        <v>0</v>
      </c>
      <c r="K6" s="58">
        <v>731.3</v>
      </c>
      <c r="L6" s="20">
        <v>0.8204567209079722</v>
      </c>
      <c r="M6" s="62">
        <v>0</v>
      </c>
      <c r="N6" s="74">
        <v>0.5390046296296297</v>
      </c>
      <c r="O6" s="22">
        <v>8770.000000000005</v>
      </c>
      <c r="P6" s="23">
        <v>8770.000000000005</v>
      </c>
      <c r="Q6" s="24">
        <v>7058</v>
      </c>
    </row>
    <row r="7" spans="2:17" ht="13.5">
      <c r="B7" s="15">
        <v>2</v>
      </c>
      <c r="C7" s="57">
        <v>7</v>
      </c>
      <c r="D7" s="57" t="s">
        <v>58</v>
      </c>
      <c r="E7" s="57" t="s">
        <v>59</v>
      </c>
      <c r="F7" s="57" t="s">
        <v>60</v>
      </c>
      <c r="G7" s="29">
        <v>708</v>
      </c>
      <c r="H7" s="59">
        <v>0.04</v>
      </c>
      <c r="I7" s="60">
        <v>0</v>
      </c>
      <c r="J7" s="61">
        <v>0</v>
      </c>
      <c r="K7" s="58">
        <v>736.32</v>
      </c>
      <c r="L7" s="20">
        <v>0.8148631029986961</v>
      </c>
      <c r="M7" s="62">
        <v>0</v>
      </c>
      <c r="N7" s="74">
        <v>0.5390625</v>
      </c>
      <c r="O7" s="22">
        <v>8775</v>
      </c>
      <c r="P7" s="23">
        <v>8775</v>
      </c>
      <c r="Q7" s="24">
        <v>7150.423728813558</v>
      </c>
    </row>
    <row r="8" spans="2:17" ht="13.5">
      <c r="B8" s="15">
        <v>4</v>
      </c>
      <c r="C8" s="57">
        <v>8</v>
      </c>
      <c r="D8" s="57" t="s">
        <v>52</v>
      </c>
      <c r="E8" s="57" t="s">
        <v>53</v>
      </c>
      <c r="F8" s="57" t="s">
        <v>54</v>
      </c>
      <c r="G8" s="29">
        <v>720</v>
      </c>
      <c r="H8" s="59">
        <v>0.04</v>
      </c>
      <c r="I8" s="60">
        <v>0</v>
      </c>
      <c r="J8" s="61">
        <v>-0.02</v>
      </c>
      <c r="K8" s="58">
        <v>734.4</v>
      </c>
      <c r="L8" s="20">
        <v>0.8169934640522876</v>
      </c>
      <c r="M8" s="62">
        <v>0</v>
      </c>
      <c r="N8" s="74">
        <v>0.539537037037037</v>
      </c>
      <c r="O8" s="22">
        <v>8816</v>
      </c>
      <c r="P8" s="23">
        <v>8816</v>
      </c>
      <c r="Q8" s="24">
        <v>7202.614379084967</v>
      </c>
    </row>
    <row r="9" spans="2:17" ht="13.5">
      <c r="B9" s="15">
        <v>5</v>
      </c>
      <c r="C9" s="57">
        <v>1</v>
      </c>
      <c r="D9" s="57" t="s">
        <v>67</v>
      </c>
      <c r="E9" s="57" t="s">
        <v>68</v>
      </c>
      <c r="F9" s="57" t="s">
        <v>15</v>
      </c>
      <c r="G9" s="29">
        <v>677</v>
      </c>
      <c r="H9" s="59">
        <v>0.04</v>
      </c>
      <c r="I9" s="60">
        <v>0</v>
      </c>
      <c r="J9" s="61">
        <v>-0.02</v>
      </c>
      <c r="K9" s="58">
        <v>690.54</v>
      </c>
      <c r="L9" s="20">
        <v>0.8688852202624032</v>
      </c>
      <c r="M9" s="62">
        <v>0.03</v>
      </c>
      <c r="N9" s="74">
        <v>0.5309606481481481</v>
      </c>
      <c r="O9" s="22">
        <v>8075</v>
      </c>
      <c r="P9" s="23">
        <v>8075</v>
      </c>
      <c r="Q9" s="24">
        <v>7233.245519194747</v>
      </c>
    </row>
    <row r="10" spans="2:17" ht="13.5">
      <c r="B10" s="15">
        <v>6</v>
      </c>
      <c r="C10" s="57">
        <v>9</v>
      </c>
      <c r="D10" s="57" t="s">
        <v>64</v>
      </c>
      <c r="E10" s="57" t="s">
        <v>65</v>
      </c>
      <c r="F10" s="57" t="s">
        <v>66</v>
      </c>
      <c r="G10" s="29">
        <v>710</v>
      </c>
      <c r="H10" s="59">
        <v>0.04</v>
      </c>
      <c r="I10" s="60">
        <v>0</v>
      </c>
      <c r="J10" s="61">
        <v>-0.02</v>
      </c>
      <c r="K10" s="58">
        <v>724.2</v>
      </c>
      <c r="L10" s="20">
        <v>0.8285004142502072</v>
      </c>
      <c r="M10" s="62">
        <v>0</v>
      </c>
      <c r="N10" s="74">
        <v>0.539849537037037</v>
      </c>
      <c r="O10" s="22">
        <v>8842.999999999995</v>
      </c>
      <c r="P10" s="23">
        <v>8842.999999999995</v>
      </c>
      <c r="Q10" s="24">
        <v>7326.429163214577</v>
      </c>
    </row>
    <row r="11" spans="2:17" ht="13.5">
      <c r="B11" s="15">
        <v>7</v>
      </c>
      <c r="C11" s="57">
        <v>5</v>
      </c>
      <c r="D11" s="57" t="s">
        <v>63</v>
      </c>
      <c r="E11" s="57">
        <v>0</v>
      </c>
      <c r="F11" s="57" t="s">
        <v>12</v>
      </c>
      <c r="G11" s="29">
        <v>677</v>
      </c>
      <c r="H11" s="59">
        <v>0.04</v>
      </c>
      <c r="I11" s="60">
        <v>0</v>
      </c>
      <c r="J11" s="61">
        <v>0</v>
      </c>
      <c r="K11" s="58">
        <v>704.08</v>
      </c>
      <c r="L11" s="20">
        <v>0.8521758891035109</v>
      </c>
      <c r="M11" s="62">
        <v>0.03</v>
      </c>
      <c r="N11" s="74">
        <v>0.5360532407407407</v>
      </c>
      <c r="O11" s="22">
        <v>8514.999999999995</v>
      </c>
      <c r="P11" s="23">
        <v>8514.999999999995</v>
      </c>
      <c r="Q11" s="24">
        <v>7480.698655377723</v>
      </c>
    </row>
    <row r="12" spans="2:17" ht="13.5">
      <c r="B12" s="15">
        <v>8</v>
      </c>
      <c r="C12" s="57">
        <v>2</v>
      </c>
      <c r="D12" s="57" t="s">
        <v>10</v>
      </c>
      <c r="E12" s="57" t="s">
        <v>49</v>
      </c>
      <c r="F12" s="57" t="s">
        <v>11</v>
      </c>
      <c r="G12" s="29">
        <v>677</v>
      </c>
      <c r="H12" s="59">
        <v>0.03</v>
      </c>
      <c r="I12" s="60">
        <v>0</v>
      </c>
      <c r="J12" s="61">
        <v>-0.02</v>
      </c>
      <c r="K12" s="58">
        <v>683.77</v>
      </c>
      <c r="L12" s="20">
        <v>0.8774880442253975</v>
      </c>
      <c r="M12" s="62">
        <v>0.03</v>
      </c>
      <c r="N12" s="74">
        <v>0.5340393518518519</v>
      </c>
      <c r="O12" s="22">
        <v>8341.000000000005</v>
      </c>
      <c r="P12" s="23">
        <v>8341.000000000005</v>
      </c>
      <c r="Q12" s="24">
        <v>7545.492553488707</v>
      </c>
    </row>
    <row r="13" spans="2:17" ht="13.5">
      <c r="B13" s="15">
        <v>9</v>
      </c>
      <c r="C13" s="57">
        <v>3</v>
      </c>
      <c r="D13" s="57" t="s">
        <v>61</v>
      </c>
      <c r="E13" s="57" t="s">
        <v>62</v>
      </c>
      <c r="F13" s="57" t="s">
        <v>14</v>
      </c>
      <c r="G13" s="29">
        <v>663</v>
      </c>
      <c r="H13" s="59">
        <v>0.02</v>
      </c>
      <c r="I13" s="60">
        <v>0</v>
      </c>
      <c r="J13" s="61">
        <v>-0.02</v>
      </c>
      <c r="K13" s="58">
        <v>663</v>
      </c>
      <c r="L13" s="20">
        <v>0.9049773755656109</v>
      </c>
      <c r="M13" s="62">
        <v>0.03</v>
      </c>
      <c r="N13" s="74">
        <v>0.5353009259259259</v>
      </c>
      <c r="O13" s="22">
        <v>8450</v>
      </c>
      <c r="P13" s="23">
        <v>8450</v>
      </c>
      <c r="Q13" s="24">
        <v>7883.565797453002</v>
      </c>
    </row>
    <row r="14" spans="2:17" ht="13.5">
      <c r="B14" s="15">
        <v>10</v>
      </c>
      <c r="C14" s="57">
        <v>4</v>
      </c>
      <c r="D14" s="57" t="s">
        <v>69</v>
      </c>
      <c r="E14" s="57" t="s">
        <v>70</v>
      </c>
      <c r="F14" s="57" t="s">
        <v>71</v>
      </c>
      <c r="G14" s="29">
        <v>640</v>
      </c>
      <c r="H14" s="59">
        <v>0.01</v>
      </c>
      <c r="I14" s="60">
        <v>0</v>
      </c>
      <c r="J14" s="61">
        <v>-0.02</v>
      </c>
      <c r="K14" s="58">
        <v>633.6</v>
      </c>
      <c r="L14" s="20">
        <v>0.9469696969696969</v>
      </c>
      <c r="M14" s="63">
        <v>0.03</v>
      </c>
      <c r="N14" s="74">
        <v>0.5354513888888889</v>
      </c>
      <c r="O14" s="88">
        <v>8463</v>
      </c>
      <c r="P14" s="23">
        <v>8463</v>
      </c>
      <c r="Q14" s="24">
        <v>8262.066541705717</v>
      </c>
    </row>
    <row r="15" spans="2:17" ht="13.5">
      <c r="B15" s="25"/>
      <c r="C15" s="57">
        <v>0</v>
      </c>
      <c r="D15" s="57">
        <v>0</v>
      </c>
      <c r="E15" s="57">
        <v>0</v>
      </c>
      <c r="F15" s="57">
        <v>0</v>
      </c>
      <c r="G15" s="29"/>
      <c r="H15" s="64"/>
      <c r="I15" s="65"/>
      <c r="J15" s="66"/>
      <c r="K15" s="58"/>
      <c r="L15" s="20"/>
      <c r="M15" s="62"/>
      <c r="N15" s="74"/>
      <c r="O15" s="22">
        <v>-37800</v>
      </c>
      <c r="P15" s="26"/>
      <c r="Q15" s="27"/>
    </row>
    <row r="16" spans="2:17" ht="14.25" thickBot="1">
      <c r="B16" s="31"/>
      <c r="C16" s="73">
        <v>0</v>
      </c>
      <c r="D16" s="73">
        <v>0</v>
      </c>
      <c r="E16" s="73">
        <v>0</v>
      </c>
      <c r="F16" s="73">
        <v>0</v>
      </c>
      <c r="G16" s="33"/>
      <c r="H16" s="67"/>
      <c r="I16" s="68"/>
      <c r="J16" s="69"/>
      <c r="K16" s="70"/>
      <c r="L16" s="34"/>
      <c r="M16" s="71"/>
      <c r="N16" s="83"/>
      <c r="O16" s="22">
        <v>-37800</v>
      </c>
      <c r="P16" s="35"/>
      <c r="Q16" s="36"/>
    </row>
    <row r="18" spans="2:17" ht="13.5">
      <c r="B18" s="75" t="s">
        <v>27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2:17" ht="13.5">
      <c r="B19" s="75" t="s">
        <v>28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 ht="13.5">
      <c r="B20" s="75" t="s">
        <v>29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2:17" ht="13.5">
      <c r="B21" s="75" t="s">
        <v>30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</sheetData>
  <mergeCells count="3">
    <mergeCell ref="B2:F2"/>
    <mergeCell ref="G2:L2"/>
    <mergeCell ref="L3:M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9"/>
  <sheetViews>
    <sheetView zoomScaleSheetLayoutView="100" workbookViewId="0" topLeftCell="A1">
      <selection activeCell="I33" sqref="I33"/>
    </sheetView>
  </sheetViews>
  <sheetFormatPr defaultColWidth="9.00390625" defaultRowHeight="13.5"/>
  <cols>
    <col min="1" max="1" width="2.375" style="0" customWidth="1"/>
    <col min="2" max="2" width="6.125" style="0" customWidth="1"/>
    <col min="3" max="3" width="8.375" style="0" customWidth="1"/>
    <col min="4" max="4" width="6.125" style="0" customWidth="1"/>
    <col min="5" max="5" width="17.25390625" style="37" customWidth="1"/>
    <col min="6" max="6" width="8.625" style="0" customWidth="1"/>
    <col min="7" max="7" width="17.875" style="0" customWidth="1"/>
    <col min="8" max="8" width="10.25390625" style="38" customWidth="1"/>
    <col min="9" max="9" width="15.50390625" style="39" customWidth="1"/>
    <col min="10" max="10" width="13.875" style="1" customWidth="1"/>
    <col min="11" max="11" width="8.50390625" style="0" customWidth="1"/>
    <col min="12" max="12" width="10.625" style="1" customWidth="1"/>
    <col min="13" max="13" width="8.875" style="0" customWidth="1"/>
    <col min="14" max="14" width="11.875" style="0" customWidth="1"/>
  </cols>
  <sheetData>
    <row r="2" spans="2:9" ht="17.25">
      <c r="B2" s="89" t="s">
        <v>47</v>
      </c>
      <c r="C2" s="89"/>
      <c r="D2" s="89"/>
      <c r="E2" s="89"/>
      <c r="F2" s="89"/>
      <c r="G2" s="89"/>
      <c r="H2" s="89"/>
      <c r="I2" s="89"/>
    </row>
    <row r="3" spans="2:14" ht="22.5" customHeight="1" thickBot="1">
      <c r="B3" s="93" t="s">
        <v>0</v>
      </c>
      <c r="C3" s="93"/>
      <c r="D3" s="93"/>
      <c r="E3" s="2"/>
      <c r="F3" s="3" t="s">
        <v>1</v>
      </c>
      <c r="G3" s="3"/>
      <c r="H3" s="72">
        <v>41777</v>
      </c>
      <c r="I3" s="4">
        <v>0.4375</v>
      </c>
      <c r="J3" s="4"/>
      <c r="K3" s="4"/>
      <c r="L3" s="4"/>
      <c r="M3" s="4"/>
      <c r="N3" s="4"/>
    </row>
    <row r="4" spans="2:13" ht="14.25" thickBot="1">
      <c r="B4" s="5" t="s">
        <v>2</v>
      </c>
      <c r="C4" s="5" t="s">
        <v>120</v>
      </c>
      <c r="D4" s="6" t="s">
        <v>3</v>
      </c>
      <c r="E4" s="7" t="s">
        <v>4</v>
      </c>
      <c r="F4" s="8" t="s">
        <v>31</v>
      </c>
      <c r="G4" s="6" t="s">
        <v>5</v>
      </c>
      <c r="H4" s="9" t="s">
        <v>6</v>
      </c>
      <c r="I4" s="10" t="s">
        <v>7</v>
      </c>
      <c r="J4" s="11" t="s">
        <v>75</v>
      </c>
      <c r="K4" s="12" t="s">
        <v>8</v>
      </c>
      <c r="L4" s="13" t="s">
        <v>8</v>
      </c>
      <c r="M4" s="14" t="s">
        <v>9</v>
      </c>
    </row>
    <row r="5" spans="2:13" ht="13.5">
      <c r="B5" s="15">
        <v>1</v>
      </c>
      <c r="C5" s="15">
        <v>1</v>
      </c>
      <c r="D5" s="16">
        <v>1</v>
      </c>
      <c r="E5" s="17" t="s">
        <v>89</v>
      </c>
      <c r="F5" s="18" t="s">
        <v>90</v>
      </c>
      <c r="G5" s="16" t="s">
        <v>15</v>
      </c>
      <c r="H5" s="19">
        <v>677</v>
      </c>
      <c r="I5" s="20">
        <f aca="true" t="shared" si="0" ref="I5:I20">600/H5</f>
        <v>0.8862629246676514</v>
      </c>
      <c r="J5" s="21">
        <v>0.5309606481481481</v>
      </c>
      <c r="K5" s="22">
        <f aca="true" t="shared" si="1" ref="K5:K21">(J5-$I$3)*86400</f>
        <v>8074.999999999999</v>
      </c>
      <c r="L5" s="23">
        <f aca="true" t="shared" si="2" ref="L5:L20">IF(K5&gt;0,K5,0)</f>
        <v>8074.999999999999</v>
      </c>
      <c r="M5" s="24">
        <f aca="true" t="shared" si="3" ref="M5:M20">L5*I5</f>
        <v>7156.573116691285</v>
      </c>
    </row>
    <row r="6" spans="2:13" ht="13.5">
      <c r="B6" s="15">
        <v>2</v>
      </c>
      <c r="C6" s="15">
        <v>2</v>
      </c>
      <c r="D6" s="16">
        <v>10</v>
      </c>
      <c r="E6" s="17" t="s">
        <v>78</v>
      </c>
      <c r="F6" s="18" t="s">
        <v>79</v>
      </c>
      <c r="G6" s="16" t="s">
        <v>80</v>
      </c>
      <c r="H6" s="19">
        <v>720</v>
      </c>
      <c r="I6" s="20">
        <f t="shared" si="0"/>
        <v>0.8333333333333334</v>
      </c>
      <c r="J6" s="21">
        <v>0.539537037037037</v>
      </c>
      <c r="K6" s="22">
        <f t="shared" si="1"/>
        <v>8816</v>
      </c>
      <c r="L6" s="23">
        <f t="shared" si="2"/>
        <v>8816</v>
      </c>
      <c r="M6" s="24">
        <f t="shared" si="3"/>
        <v>7346.666666666667</v>
      </c>
    </row>
    <row r="7" spans="2:13" ht="13.5">
      <c r="B7" s="15">
        <v>3</v>
      </c>
      <c r="C7" s="15">
        <v>3</v>
      </c>
      <c r="D7" s="16">
        <v>13</v>
      </c>
      <c r="E7" s="17" t="s">
        <v>77</v>
      </c>
      <c r="F7" s="18" t="s">
        <v>18</v>
      </c>
      <c r="G7" s="16" t="s">
        <v>13</v>
      </c>
      <c r="H7" s="19">
        <v>725</v>
      </c>
      <c r="I7" s="20">
        <f t="shared" si="0"/>
        <v>0.8275862068965517</v>
      </c>
      <c r="J7" s="21">
        <v>0.540798611111111</v>
      </c>
      <c r="K7" s="22">
        <f t="shared" si="1"/>
        <v>8924.999999999995</v>
      </c>
      <c r="L7" s="23">
        <f t="shared" si="2"/>
        <v>8924.999999999995</v>
      </c>
      <c r="M7" s="24">
        <f t="shared" si="3"/>
        <v>7386.206896551719</v>
      </c>
    </row>
    <row r="8" spans="2:13" ht="13.5">
      <c r="B8" s="15">
        <v>4</v>
      </c>
      <c r="C8" s="15">
        <v>4</v>
      </c>
      <c r="D8" s="16">
        <v>2</v>
      </c>
      <c r="E8" s="17" t="s">
        <v>10</v>
      </c>
      <c r="F8" s="18" t="s">
        <v>76</v>
      </c>
      <c r="G8" s="16" t="s">
        <v>11</v>
      </c>
      <c r="H8" s="19">
        <v>677</v>
      </c>
      <c r="I8" s="20">
        <f t="shared" si="0"/>
        <v>0.8862629246676514</v>
      </c>
      <c r="J8" s="21">
        <v>0.5340393518518519</v>
      </c>
      <c r="K8" s="22">
        <f t="shared" si="1"/>
        <v>8341.000000000005</v>
      </c>
      <c r="L8" s="23">
        <f t="shared" si="2"/>
        <v>8341.000000000005</v>
      </c>
      <c r="M8" s="24">
        <f t="shared" si="3"/>
        <v>7392.319054652886</v>
      </c>
    </row>
    <row r="9" spans="2:13" ht="13.5">
      <c r="B9" s="15">
        <v>5</v>
      </c>
      <c r="C9" s="15">
        <v>5</v>
      </c>
      <c r="D9" s="16">
        <v>8</v>
      </c>
      <c r="E9" s="17" t="s">
        <v>81</v>
      </c>
      <c r="F9" s="18" t="s">
        <v>17</v>
      </c>
      <c r="G9" s="16" t="s">
        <v>82</v>
      </c>
      <c r="H9" s="19">
        <v>710</v>
      </c>
      <c r="I9" s="20">
        <f t="shared" si="0"/>
        <v>0.8450704225352113</v>
      </c>
      <c r="J9" s="21">
        <v>0.5390046296296297</v>
      </c>
      <c r="K9" s="22">
        <f t="shared" si="1"/>
        <v>8770.000000000005</v>
      </c>
      <c r="L9" s="23">
        <f t="shared" si="2"/>
        <v>8770.000000000005</v>
      </c>
      <c r="M9" s="24">
        <f t="shared" si="3"/>
        <v>7411.267605633807</v>
      </c>
    </row>
    <row r="10" spans="2:13" ht="13.5">
      <c r="B10" s="15">
        <v>6</v>
      </c>
      <c r="C10" s="15">
        <v>6</v>
      </c>
      <c r="D10" s="16">
        <v>9</v>
      </c>
      <c r="E10" s="17" t="s">
        <v>83</v>
      </c>
      <c r="F10" s="18" t="s">
        <v>19</v>
      </c>
      <c r="G10" s="16" t="s">
        <v>84</v>
      </c>
      <c r="H10" s="19">
        <v>708</v>
      </c>
      <c r="I10" s="20">
        <f t="shared" si="0"/>
        <v>0.847457627118644</v>
      </c>
      <c r="J10" s="21">
        <v>0.5390625</v>
      </c>
      <c r="K10" s="22">
        <f t="shared" si="1"/>
        <v>8775</v>
      </c>
      <c r="L10" s="23">
        <f t="shared" si="2"/>
        <v>8775</v>
      </c>
      <c r="M10" s="24">
        <f t="shared" si="3"/>
        <v>7436.440677966101</v>
      </c>
    </row>
    <row r="11" spans="2:13" ht="13.5">
      <c r="B11" s="15">
        <v>7</v>
      </c>
      <c r="C11" s="15">
        <v>7</v>
      </c>
      <c r="D11" s="16">
        <v>11</v>
      </c>
      <c r="E11" s="17" t="s">
        <v>87</v>
      </c>
      <c r="F11" s="18" t="s">
        <v>88</v>
      </c>
      <c r="G11" s="16" t="s">
        <v>21</v>
      </c>
      <c r="H11" s="19">
        <v>710</v>
      </c>
      <c r="I11" s="20">
        <f t="shared" si="0"/>
        <v>0.8450704225352113</v>
      </c>
      <c r="J11" s="21">
        <v>0.539849537037037</v>
      </c>
      <c r="K11" s="22">
        <f t="shared" si="1"/>
        <v>8842.999999999995</v>
      </c>
      <c r="L11" s="23">
        <f t="shared" si="2"/>
        <v>8842.999999999995</v>
      </c>
      <c r="M11" s="24">
        <f t="shared" si="3"/>
        <v>7472.957746478868</v>
      </c>
    </row>
    <row r="12" spans="2:13" ht="13.5">
      <c r="B12" s="15">
        <v>8</v>
      </c>
      <c r="C12" s="15"/>
      <c r="D12" s="16">
        <v>12</v>
      </c>
      <c r="E12" s="17" t="s">
        <v>113</v>
      </c>
      <c r="F12" s="18"/>
      <c r="G12" s="16" t="s">
        <v>21</v>
      </c>
      <c r="H12" s="19">
        <v>710</v>
      </c>
      <c r="I12" s="20">
        <f t="shared" si="0"/>
        <v>0.8450704225352113</v>
      </c>
      <c r="J12" s="21">
        <v>0.5400925925925926</v>
      </c>
      <c r="K12" s="22">
        <f t="shared" si="1"/>
        <v>8863.999999999998</v>
      </c>
      <c r="L12" s="23">
        <f t="shared" si="2"/>
        <v>8863.999999999998</v>
      </c>
      <c r="M12" s="24">
        <f t="shared" si="3"/>
        <v>7490.704225352111</v>
      </c>
    </row>
    <row r="13" spans="2:13" ht="13.5">
      <c r="B13" s="15">
        <v>9</v>
      </c>
      <c r="C13" s="15">
        <v>8</v>
      </c>
      <c r="D13" s="16">
        <v>5</v>
      </c>
      <c r="E13" s="17" t="s">
        <v>86</v>
      </c>
      <c r="F13" s="18"/>
      <c r="G13" s="16" t="s">
        <v>12</v>
      </c>
      <c r="H13" s="19">
        <v>677</v>
      </c>
      <c r="I13" s="20">
        <f t="shared" si="0"/>
        <v>0.8862629246676514</v>
      </c>
      <c r="J13" s="21">
        <v>0.5360532407407407</v>
      </c>
      <c r="K13" s="22">
        <f t="shared" si="1"/>
        <v>8514.999999999995</v>
      </c>
      <c r="L13" s="23">
        <f t="shared" si="2"/>
        <v>8514.999999999995</v>
      </c>
      <c r="M13" s="24">
        <f t="shared" si="3"/>
        <v>7546.528803545048</v>
      </c>
    </row>
    <row r="14" spans="2:14" ht="13.5">
      <c r="B14" s="15">
        <v>10</v>
      </c>
      <c r="C14" s="15"/>
      <c r="D14" s="16">
        <v>14</v>
      </c>
      <c r="E14" s="17" t="s">
        <v>106</v>
      </c>
      <c r="F14" s="18" t="s">
        <v>107</v>
      </c>
      <c r="G14" s="16" t="s">
        <v>108</v>
      </c>
      <c r="H14" s="19">
        <v>710</v>
      </c>
      <c r="I14" s="20">
        <f t="shared" si="0"/>
        <v>0.8450704225352113</v>
      </c>
      <c r="J14" s="21">
        <v>0.5413657407407407</v>
      </c>
      <c r="K14" s="22">
        <f t="shared" si="1"/>
        <v>8974</v>
      </c>
      <c r="L14" s="23">
        <f t="shared" si="2"/>
        <v>8974</v>
      </c>
      <c r="M14" s="24">
        <f t="shared" si="3"/>
        <v>7583.661971830986</v>
      </c>
      <c r="N14" s="30"/>
    </row>
    <row r="15" spans="2:13" ht="13.5">
      <c r="B15" s="15">
        <v>11</v>
      </c>
      <c r="C15" s="15"/>
      <c r="D15" s="16">
        <v>15</v>
      </c>
      <c r="E15" s="28" t="s">
        <v>117</v>
      </c>
      <c r="F15" s="85" t="s">
        <v>118</v>
      </c>
      <c r="G15" s="16" t="s">
        <v>119</v>
      </c>
      <c r="H15" s="29">
        <v>720</v>
      </c>
      <c r="I15" s="20">
        <f t="shared" si="0"/>
        <v>0.8333333333333334</v>
      </c>
      <c r="J15" s="21">
        <v>0.543599537037037</v>
      </c>
      <c r="K15" s="22">
        <f t="shared" si="1"/>
        <v>9166.999999999998</v>
      </c>
      <c r="L15" s="23">
        <f t="shared" si="2"/>
        <v>9166.999999999998</v>
      </c>
      <c r="M15" s="24">
        <f t="shared" si="3"/>
        <v>7639.166666666665</v>
      </c>
    </row>
    <row r="16" spans="2:13" ht="13.5">
      <c r="B16" s="15">
        <v>12</v>
      </c>
      <c r="C16" s="15">
        <v>9</v>
      </c>
      <c r="D16" s="16">
        <v>3</v>
      </c>
      <c r="E16" s="17" t="s">
        <v>85</v>
      </c>
      <c r="F16" s="18" t="s">
        <v>20</v>
      </c>
      <c r="G16" s="16" t="s">
        <v>14</v>
      </c>
      <c r="H16" s="19">
        <v>663</v>
      </c>
      <c r="I16" s="20">
        <f t="shared" si="0"/>
        <v>0.9049773755656109</v>
      </c>
      <c r="J16" s="21">
        <v>0.5353009259259259</v>
      </c>
      <c r="K16" s="22">
        <f t="shared" si="1"/>
        <v>8450</v>
      </c>
      <c r="L16" s="23">
        <f t="shared" si="2"/>
        <v>8450</v>
      </c>
      <c r="M16" s="24">
        <f t="shared" si="3"/>
        <v>7647.058823529412</v>
      </c>
    </row>
    <row r="17" spans="2:13" ht="13.5">
      <c r="B17" s="15">
        <v>13</v>
      </c>
      <c r="C17" s="15"/>
      <c r="D17" s="16">
        <v>16</v>
      </c>
      <c r="E17" s="17" t="s">
        <v>114</v>
      </c>
      <c r="F17" s="18" t="s">
        <v>115</v>
      </c>
      <c r="G17" s="16" t="s">
        <v>116</v>
      </c>
      <c r="H17" s="19">
        <v>730</v>
      </c>
      <c r="I17" s="20">
        <f t="shared" si="0"/>
        <v>0.821917808219178</v>
      </c>
      <c r="J17" s="21">
        <v>0.5457986111111112</v>
      </c>
      <c r="K17" s="22">
        <f t="shared" si="1"/>
        <v>9357.000000000005</v>
      </c>
      <c r="L17" s="23">
        <f t="shared" si="2"/>
        <v>9357.000000000005</v>
      </c>
      <c r="M17" s="24">
        <f t="shared" si="3"/>
        <v>7690.684931506853</v>
      </c>
    </row>
    <row r="18" spans="2:13" ht="13.5">
      <c r="B18" s="15">
        <v>14</v>
      </c>
      <c r="C18" s="15"/>
      <c r="D18" s="16">
        <v>7</v>
      </c>
      <c r="E18" s="28" t="s">
        <v>111</v>
      </c>
      <c r="F18" s="84" t="s">
        <v>112</v>
      </c>
      <c r="G18" s="16" t="s">
        <v>12</v>
      </c>
      <c r="H18" s="78">
        <v>677</v>
      </c>
      <c r="I18" s="20">
        <f t="shared" si="0"/>
        <v>0.8862629246676514</v>
      </c>
      <c r="J18" s="21">
        <v>0.5379513888888888</v>
      </c>
      <c r="K18" s="22">
        <f t="shared" si="1"/>
        <v>8678.999999999995</v>
      </c>
      <c r="L18" s="23">
        <f t="shared" si="2"/>
        <v>8678.999999999995</v>
      </c>
      <c r="M18" s="24">
        <f t="shared" si="3"/>
        <v>7691.875923190542</v>
      </c>
    </row>
    <row r="19" spans="2:13" ht="13.5">
      <c r="B19" s="15">
        <v>15</v>
      </c>
      <c r="C19" s="15"/>
      <c r="D19" s="16">
        <v>6</v>
      </c>
      <c r="E19" s="17" t="s">
        <v>109</v>
      </c>
      <c r="F19" s="18" t="s">
        <v>110</v>
      </c>
      <c r="G19" s="16" t="s">
        <v>16</v>
      </c>
      <c r="H19" s="19">
        <v>665</v>
      </c>
      <c r="I19" s="20">
        <f t="shared" si="0"/>
        <v>0.9022556390977443</v>
      </c>
      <c r="J19" s="21">
        <v>0.5378240740740741</v>
      </c>
      <c r="K19" s="22">
        <f t="shared" si="1"/>
        <v>8668</v>
      </c>
      <c r="L19" s="23">
        <f t="shared" si="2"/>
        <v>8668</v>
      </c>
      <c r="M19" s="24">
        <f t="shared" si="3"/>
        <v>7820.751879699248</v>
      </c>
    </row>
    <row r="20" spans="2:13" ht="13.5">
      <c r="B20" s="15">
        <v>16</v>
      </c>
      <c r="C20" s="15">
        <v>10</v>
      </c>
      <c r="D20" s="16">
        <v>4</v>
      </c>
      <c r="E20" s="17" t="s">
        <v>91</v>
      </c>
      <c r="F20" s="18" t="s">
        <v>92</v>
      </c>
      <c r="G20" s="16" t="s">
        <v>93</v>
      </c>
      <c r="H20" s="19">
        <v>640</v>
      </c>
      <c r="I20" s="20">
        <f t="shared" si="0"/>
        <v>0.9375</v>
      </c>
      <c r="J20" s="21">
        <v>0.5354513888888889</v>
      </c>
      <c r="K20" s="22">
        <f t="shared" si="1"/>
        <v>8463</v>
      </c>
      <c r="L20" s="23">
        <f t="shared" si="2"/>
        <v>8463</v>
      </c>
      <c r="M20" s="24">
        <f t="shared" si="3"/>
        <v>7934.0625</v>
      </c>
    </row>
    <row r="21" spans="2:13" ht="14.25" thickBot="1">
      <c r="B21" s="31"/>
      <c r="C21" s="31"/>
      <c r="D21" s="32"/>
      <c r="E21" s="79"/>
      <c r="F21" s="80"/>
      <c r="G21" s="81"/>
      <c r="H21" s="82"/>
      <c r="I21" s="34"/>
      <c r="J21" s="86"/>
      <c r="K21" s="87">
        <f t="shared" si="1"/>
        <v>-37800</v>
      </c>
      <c r="L21" s="35"/>
      <c r="M21" s="36"/>
    </row>
    <row r="23" ht="15">
      <c r="D23" s="77"/>
    </row>
    <row r="24" ht="13.5">
      <c r="C24" t="s">
        <v>32</v>
      </c>
    </row>
    <row r="25" spans="3:4" ht="13.5">
      <c r="C25" t="s">
        <v>94</v>
      </c>
      <c r="D25" t="s">
        <v>33</v>
      </c>
    </row>
    <row r="26" spans="3:4" ht="13.5">
      <c r="C26" t="s">
        <v>95</v>
      </c>
      <c r="D26" t="s">
        <v>34</v>
      </c>
    </row>
    <row r="27" spans="3:4" ht="13.5">
      <c r="C27" t="s">
        <v>96</v>
      </c>
      <c r="D27" t="s">
        <v>35</v>
      </c>
    </row>
    <row r="28" ht="13.5">
      <c r="E28" s="76" t="s">
        <v>36</v>
      </c>
    </row>
    <row r="29" spans="3:4" ht="13.5">
      <c r="C29" t="s">
        <v>97</v>
      </c>
      <c r="D29" t="s">
        <v>37</v>
      </c>
    </row>
    <row r="30" spans="3:4" ht="13.5">
      <c r="C30" t="s">
        <v>38</v>
      </c>
      <c r="D30" t="s">
        <v>39</v>
      </c>
    </row>
    <row r="31" spans="3:4" ht="13.5">
      <c r="C31" t="s">
        <v>98</v>
      </c>
      <c r="D31" t="s">
        <v>40</v>
      </c>
    </row>
    <row r="32" spans="3:4" ht="13.5">
      <c r="C32" t="s">
        <v>99</v>
      </c>
      <c r="D32" t="s">
        <v>100</v>
      </c>
    </row>
    <row r="33" spans="3:4" ht="13.5">
      <c r="C33" t="s">
        <v>101</v>
      </c>
      <c r="D33" t="s">
        <v>41</v>
      </c>
    </row>
    <row r="34" spans="3:4" ht="13.5">
      <c r="C34" t="s">
        <v>102</v>
      </c>
      <c r="D34" t="s">
        <v>42</v>
      </c>
    </row>
    <row r="35" spans="3:4" ht="13.5">
      <c r="C35" t="s">
        <v>103</v>
      </c>
      <c r="D35" t="s">
        <v>43</v>
      </c>
    </row>
    <row r="36" spans="3:4" ht="13.5">
      <c r="C36" t="s">
        <v>104</v>
      </c>
      <c r="D36" t="s">
        <v>44</v>
      </c>
    </row>
    <row r="37" spans="3:4" ht="13.5">
      <c r="C37" t="s">
        <v>105</v>
      </c>
      <c r="D37" t="s">
        <v>45</v>
      </c>
    </row>
    <row r="39" ht="13.5">
      <c r="D39" t="s">
        <v>46</v>
      </c>
    </row>
  </sheetData>
  <mergeCells count="2">
    <mergeCell ref="B2:I2"/>
    <mergeCell ref="B3:D3"/>
  </mergeCells>
  <hyperlinks>
    <hyperlink ref="E28" r:id="rId1" display="規則３０．１・・・・ラウンド・アンド・エンド「２０１０年度ＯＹＣポイントレース帆走指示書」 ９.-８）参照"/>
  </hyperlinks>
  <printOptions/>
  <pageMargins left="0.7874015748031497" right="0.7874015748031497" top="0.51" bottom="0.64" header="0.38" footer="0.5118110236220472"/>
  <pageSetup blackAndWhite="1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oyc race</dc:creator>
  <cp:keywords/>
  <dc:description/>
  <cp:lastModifiedBy>yanagita_jst250@nifty.com</cp:lastModifiedBy>
  <cp:lastPrinted>2012-03-05T02:59:12Z</cp:lastPrinted>
  <dcterms:created xsi:type="dcterms:W3CDTF">2010-04-13T00:33:50Z</dcterms:created>
  <dcterms:modified xsi:type="dcterms:W3CDTF">2014-05-18T23:17:41Z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