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5" windowWidth="14745" windowHeight="6930" activeTab="0"/>
  </bookViews>
  <sheets>
    <sheet name="ＯＹＣ年間成績" sheetId="1" r:id="rId1"/>
    <sheet name="スポーツカップ年間成績" sheetId="2" r:id="rId2"/>
  </sheets>
  <definedNames/>
  <calcPr fullCalcOnLoad="1"/>
</workbook>
</file>

<file path=xl/sharedStrings.xml><?xml version="1.0" encoding="utf-8"?>
<sst xmlns="http://schemas.openxmlformats.org/spreadsheetml/2006/main" count="139" uniqueCount="60">
  <si>
    <t>艇名</t>
  </si>
  <si>
    <t>４月</t>
  </si>
  <si>
    <t>５月</t>
  </si>
  <si>
    <t>野島</t>
  </si>
  <si>
    <t>９月</t>
  </si>
  <si>
    <t>point</t>
  </si>
  <si>
    <t>point</t>
  </si>
  <si>
    <t>集計</t>
  </si>
  <si>
    <t>順位</t>
  </si>
  <si>
    <t>１０月</t>
  </si>
  <si>
    <t>11月</t>
  </si>
  <si>
    <t>最終集計</t>
  </si>
  <si>
    <t>延べ出艇数</t>
  </si>
  <si>
    <t>参加艇数</t>
  </si>
  <si>
    <t>point</t>
  </si>
  <si>
    <t>point</t>
  </si>
  <si>
    <t>捨てﾚｰｽ/ポイント</t>
  </si>
  <si>
    <t>コミッティは、</t>
  </si>
  <si>
    <t>年間ポイントは、</t>
  </si>
  <si>
    <t>年間成績で、同点の場合はレーティングの厳しい方を上位にします。</t>
  </si>
  <si>
    <t>野島レース</t>
  </si>
  <si>
    <t>ポイントレース（鬼四を含む）得点</t>
  </si>
  <si>
    <t>　　　1位（１０.25点）　２位（９点）　３位（８点）以下１点ずつ減じ３点以上</t>
  </si>
  <si>
    <t>　　　ＤＮＦ２点　　OCS・失格・リタイア（スタート後）１点　　ＤＮＳ・それ以外は０点</t>
  </si>
  <si>
    <t>　　　コミッティー(COM）８点</t>
  </si>
  <si>
    <t>　　　1位（１5点）　２位（13.5点）　３位（12点）以下１.5点ずつ減じ4.5点以上</t>
  </si>
  <si>
    <t>（全レース共通）コミッティーを交代する場合、レース委員会に伝えて下さい。</t>
  </si>
  <si>
    <t>連絡が無い時は当番艇が出場するためにチャーターしたものとみなします。</t>
  </si>
  <si>
    <t>　　　2艇不参加の場合同上</t>
  </si>
  <si>
    <t>　　　　　　　　　　　　　レースに参加しない艇が本部艇をしてください。</t>
  </si>
  <si>
    <t>　　　1艇参加の場合年度頭のくじ引きで決まった本部艇・リミット艇に関係なく
　　　</t>
  </si>
  <si>
    <t>　　　2艇参加の場合年度頭のくじ引きで決まった本部艇がコミットしてください。</t>
  </si>
  <si>
    <t>　　　1艇参加の場合本部艇を務めた艇に、8ポイント</t>
  </si>
  <si>
    <t>　　　2艇参加の場合レース成績のポイント</t>
  </si>
  <si>
    <t>　　　2艇不参加の場合本部艇を務めた艇に、8ポイント・リミット艇に、4.5ポイント</t>
  </si>
  <si>
    <t>　　　ＤＮＦ３点　　OCS・失格・リタイア（スタート後）1.5点　　ＤＮＳ・それ以外は０点</t>
  </si>
  <si>
    <t>ＯＹＣレーティングによる２０１４年度年間ポイントランキング</t>
  </si>
  <si>
    <t>Only You-2</t>
  </si>
  <si>
    <t>FORTE</t>
  </si>
  <si>
    <t>BROWN SUGARⅡ</t>
  </si>
  <si>
    <t>ＭＩＳＴＲＡＬ Ⅳ</t>
  </si>
  <si>
    <t>QUERIDA</t>
  </si>
  <si>
    <t>白砂</t>
  </si>
  <si>
    <t>CooCoo Six</t>
  </si>
  <si>
    <t>J-BLOW</t>
  </si>
  <si>
    <t>LUNA V</t>
  </si>
  <si>
    <t>アルバトロスⅡ</t>
  </si>
  <si>
    <t>ＩＳＥ-Ⅴ</t>
  </si>
  <si>
    <t>ＩＳＥ-Ⅴ</t>
  </si>
  <si>
    <t>COM</t>
  </si>
  <si>
    <t>ひねもす</t>
  </si>
  <si>
    <t>COM</t>
  </si>
  <si>
    <t>PERVERT-Ⅱ</t>
  </si>
  <si>
    <t>RET</t>
  </si>
  <si>
    <t>DNF</t>
  </si>
  <si>
    <t>5月</t>
  </si>
  <si>
    <t>9月</t>
  </si>
  <si>
    <t>4月</t>
  </si>
  <si>
    <t>10月</t>
  </si>
  <si>
    <t>ＯＹＣスポーツカップにおける２０１４年度年間ポイントランキング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</si>
</sst>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
  </numFmts>
  <fonts count="2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style="medium"/>
      <right style="medium"/>
      <top style="thin"/>
      <bottom style="thin"/>
    </border>
    <border>
      <left style="medium"/>
      <right>
        <color indexed="63"/>
      </right>
      <top style="medium"/>
      <bottom style="medium"/>
    </border>
    <border>
      <left>
        <color indexed="63"/>
      </left>
      <right style="thin"/>
      <top>
        <color indexed="63"/>
      </top>
      <bottom style="thin"/>
    </border>
    <border>
      <left style="medium"/>
      <right>
        <color indexed="63"/>
      </right>
      <top style="thin"/>
      <bottom>
        <color indexed="63"/>
      </botto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style="thin"/>
    </border>
    <border>
      <left>
        <color indexed="63"/>
      </left>
      <right style="thin"/>
      <top style="medium"/>
      <bottom style="medium"/>
    </border>
    <border>
      <left>
        <color indexed="63"/>
      </left>
      <right style="medium"/>
      <top style="thin"/>
      <bottom style="thin"/>
    </border>
    <border>
      <left style="medium"/>
      <right style="medium"/>
      <top>
        <color indexed="63"/>
      </top>
      <bottom style="thin"/>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style="medium"/>
      <right style="medium"/>
      <top style="thin"/>
      <bottom style="medium"/>
    </border>
    <border>
      <left style="medium"/>
      <right style="medium"/>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22" fillId="4" borderId="0" applyNumberFormat="0" applyBorder="0" applyAlignment="0" applyProtection="0"/>
  </cellStyleXfs>
  <cellXfs count="80">
    <xf numFmtId="0" fontId="0" fillId="0" borderId="0" xfId="0" applyAlignment="1">
      <alignment/>
    </xf>
    <xf numFmtId="0" fontId="0" fillId="0" borderId="10" xfId="0" applyBorder="1" applyAlignment="1">
      <alignment/>
    </xf>
    <xf numFmtId="0" fontId="0" fillId="24" borderId="0" xfId="0" applyFill="1" applyAlignment="1">
      <alignment/>
    </xf>
    <xf numFmtId="0" fontId="0" fillId="21" borderId="10" xfId="0" applyFill="1" applyBorder="1" applyAlignment="1">
      <alignment/>
    </xf>
    <xf numFmtId="0" fontId="0" fillId="21" borderId="11" xfId="0" applyFill="1" applyBorder="1" applyAlignment="1">
      <alignment/>
    </xf>
    <xf numFmtId="0" fontId="0" fillId="0" borderId="0" xfId="0" applyBorder="1" applyAlignment="1">
      <alignment horizontal="left"/>
    </xf>
    <xf numFmtId="0" fontId="0" fillId="0" borderId="0" xfId="0" applyAlignment="1">
      <alignment horizontal="left"/>
    </xf>
    <xf numFmtId="0" fontId="0" fillId="0" borderId="12" xfId="0" applyBorder="1" applyAlignment="1">
      <alignment/>
    </xf>
    <xf numFmtId="0" fontId="4" fillId="0" borderId="0" xfId="0" applyFont="1" applyAlignment="1">
      <alignment horizontal="left" vertical="center"/>
    </xf>
    <xf numFmtId="0" fontId="0" fillId="0" borderId="0" xfId="0" applyAlignment="1">
      <alignment/>
    </xf>
    <xf numFmtId="0" fontId="0" fillId="21" borderId="10" xfId="0" applyFill="1" applyBorder="1" applyAlignment="1">
      <alignment shrinkToFit="1"/>
    </xf>
    <xf numFmtId="0" fontId="0" fillId="0" borderId="10" xfId="0" applyBorder="1" applyAlignment="1">
      <alignment shrinkToFit="1"/>
    </xf>
    <xf numFmtId="0" fontId="0" fillId="24" borderId="10" xfId="0" applyFill="1" applyBorder="1" applyAlignment="1">
      <alignment shrinkToFit="1"/>
    </xf>
    <xf numFmtId="0" fontId="0" fillId="21" borderId="11" xfId="0" applyFill="1" applyBorder="1" applyAlignment="1">
      <alignment shrinkToFit="1"/>
    </xf>
    <xf numFmtId="0" fontId="0" fillId="0" borderId="12" xfId="0" applyBorder="1" applyAlignment="1">
      <alignment shrinkToFit="1"/>
    </xf>
    <xf numFmtId="0" fontId="0" fillId="21" borderId="11" xfId="0" applyFill="1" applyBorder="1" applyAlignment="1">
      <alignment horizontal="center" shrinkToFit="1"/>
    </xf>
    <xf numFmtId="0" fontId="0" fillId="21" borderId="10" xfId="0" applyFill="1" applyBorder="1" applyAlignment="1">
      <alignment horizontal="center" shrinkToFit="1"/>
    </xf>
    <xf numFmtId="0" fontId="0" fillId="0" borderId="13" xfId="0" applyBorder="1" applyAlignment="1">
      <alignment/>
    </xf>
    <xf numFmtId="0" fontId="0" fillId="0" borderId="14" xfId="0" applyBorder="1" applyAlignment="1">
      <alignment shrinkToFit="1"/>
    </xf>
    <xf numFmtId="0" fontId="0" fillId="0" borderId="14" xfId="0" applyBorder="1" applyAlignment="1">
      <alignment/>
    </xf>
    <xf numFmtId="0" fontId="0" fillId="0" borderId="15" xfId="0" applyBorder="1" applyAlignment="1">
      <alignment shrinkToFit="1"/>
    </xf>
    <xf numFmtId="0" fontId="0" fillId="21" borderId="15" xfId="0" applyFill="1" applyBorder="1" applyAlignment="1">
      <alignment shrinkToFit="1"/>
    </xf>
    <xf numFmtId="0" fontId="0" fillId="24" borderId="15" xfId="0" applyFill="1" applyBorder="1" applyAlignment="1">
      <alignment shrinkToFit="1"/>
    </xf>
    <xf numFmtId="0" fontId="0" fillId="21" borderId="15" xfId="0" applyFill="1" applyBorder="1" applyAlignment="1">
      <alignment horizontal="center" shrinkToFit="1"/>
    </xf>
    <xf numFmtId="0" fontId="0" fillId="0" borderId="16" xfId="0" applyBorder="1" applyAlignment="1">
      <alignment shrinkToFi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shrinkToFit="1"/>
    </xf>
    <xf numFmtId="0" fontId="0" fillId="0" borderId="23" xfId="0" applyBorder="1" applyAlignment="1">
      <alignment/>
    </xf>
    <xf numFmtId="0" fontId="0" fillId="24" borderId="24" xfId="0" applyFill="1" applyBorder="1" applyAlignment="1">
      <alignment/>
    </xf>
    <xf numFmtId="0" fontId="0" fillId="21" borderId="25" xfId="0" applyFill="1" applyBorder="1" applyAlignment="1">
      <alignment/>
    </xf>
    <xf numFmtId="0" fontId="0" fillId="24" borderId="25" xfId="0" applyFill="1" applyBorder="1" applyAlignment="1">
      <alignment/>
    </xf>
    <xf numFmtId="0" fontId="0" fillId="0" borderId="26" xfId="0" applyBorder="1" applyAlignment="1">
      <alignment/>
    </xf>
    <xf numFmtId="0" fontId="0" fillId="0" borderId="27" xfId="0" applyFill="1" applyBorder="1" applyAlignment="1">
      <alignment/>
    </xf>
    <xf numFmtId="0" fontId="0" fillId="24" borderId="18" xfId="0" applyFill="1" applyBorder="1" applyAlignment="1">
      <alignment/>
    </xf>
    <xf numFmtId="0" fontId="0" fillId="0" borderId="28" xfId="0" applyBorder="1" applyAlignment="1">
      <alignment/>
    </xf>
    <xf numFmtId="0" fontId="0" fillId="21" borderId="29" xfId="0" applyFill="1" applyBorder="1" applyAlignment="1">
      <alignment shrinkToFit="1"/>
    </xf>
    <xf numFmtId="0" fontId="0" fillId="21" borderId="30" xfId="0" applyFill="1" applyBorder="1" applyAlignment="1">
      <alignment/>
    </xf>
    <xf numFmtId="0" fontId="0" fillId="0" borderId="31" xfId="0" applyBorder="1" applyAlignment="1">
      <alignment/>
    </xf>
    <xf numFmtId="0" fontId="0" fillId="0" borderId="32" xfId="0" applyBorder="1" applyAlignment="1">
      <alignment shrinkToFit="1"/>
    </xf>
    <xf numFmtId="0" fontId="0" fillId="0" borderId="13" xfId="0" applyBorder="1" applyAlignment="1">
      <alignment shrinkToFit="1"/>
    </xf>
    <xf numFmtId="0" fontId="0" fillId="0" borderId="33" xfId="0" applyBorder="1" applyAlignment="1">
      <alignment/>
    </xf>
    <xf numFmtId="0" fontId="0" fillId="21" borderId="29" xfId="0" applyFill="1" applyBorder="1" applyAlignment="1">
      <alignment horizontal="center" shrinkToFit="1"/>
    </xf>
    <xf numFmtId="0" fontId="0" fillId="0" borderId="34" xfId="0" applyBorder="1" applyAlignment="1">
      <alignment/>
    </xf>
    <xf numFmtId="0" fontId="0" fillId="0" borderId="35" xfId="0" applyBorder="1" applyAlignment="1">
      <alignment horizontal="right"/>
    </xf>
    <xf numFmtId="0" fontId="0" fillId="0" borderId="28" xfId="0" applyBorder="1" applyAlignment="1">
      <alignment horizontal="center" shrinkToFit="1"/>
    </xf>
    <xf numFmtId="0" fontId="0" fillId="0" borderId="35" xfId="0" applyBorder="1" applyAlignment="1">
      <alignment horizontal="center" shrinkToFit="1"/>
    </xf>
    <xf numFmtId="0" fontId="0" fillId="21" borderId="18" xfId="0" applyFill="1" applyBorder="1" applyAlignment="1">
      <alignment horizontal="center" shrinkToFit="1"/>
    </xf>
    <xf numFmtId="0" fontId="0" fillId="0" borderId="18" xfId="0" applyBorder="1" applyAlignment="1">
      <alignment horizontal="center" shrinkToFit="1"/>
    </xf>
    <xf numFmtId="0" fontId="0" fillId="24" borderId="18" xfId="0" applyFill="1" applyBorder="1" applyAlignment="1">
      <alignment horizontal="center" shrinkToFit="1"/>
    </xf>
    <xf numFmtId="0" fontId="0" fillId="0" borderId="17" xfId="0" applyBorder="1" applyAlignment="1">
      <alignment horizontal="center" shrinkToFit="1"/>
    </xf>
    <xf numFmtId="0" fontId="0" fillId="0" borderId="0" xfId="0" applyAlignment="1">
      <alignment horizontal="center"/>
    </xf>
    <xf numFmtId="0" fontId="0" fillId="0" borderId="21" xfId="0" applyBorder="1" applyAlignment="1">
      <alignment horizontal="center"/>
    </xf>
    <xf numFmtId="0" fontId="0" fillId="0" borderId="27" xfId="0" applyBorder="1" applyAlignment="1">
      <alignment horizontal="center"/>
    </xf>
    <xf numFmtId="0" fontId="0" fillId="0" borderId="36" xfId="0" applyBorder="1" applyAlignment="1">
      <alignment shrinkToFit="1"/>
    </xf>
    <xf numFmtId="0" fontId="6" fillId="0" borderId="0" xfId="0" applyFont="1" applyAlignment="1">
      <alignment/>
    </xf>
    <xf numFmtId="0" fontId="5" fillId="24" borderId="0" xfId="0" applyFont="1" applyFill="1" applyAlignment="1">
      <alignment/>
    </xf>
    <xf numFmtId="0" fontId="0" fillId="24" borderId="37" xfId="0" applyFill="1" applyBorder="1" applyAlignment="1">
      <alignment/>
    </xf>
    <xf numFmtId="0" fontId="0" fillId="0" borderId="38" xfId="0" applyBorder="1" applyAlignment="1">
      <alignment/>
    </xf>
    <xf numFmtId="0" fontId="0" fillId="24" borderId="39" xfId="0" applyFill="1" applyBorder="1" applyAlignment="1">
      <alignment/>
    </xf>
    <xf numFmtId="0" fontId="0" fillId="21" borderId="40" xfId="0" applyFill="1" applyBorder="1" applyAlignment="1">
      <alignment/>
    </xf>
    <xf numFmtId="0" fontId="0" fillId="24" borderId="40" xfId="0" applyFill="1" applyBorder="1" applyAlignment="1">
      <alignment/>
    </xf>
    <xf numFmtId="0" fontId="0" fillId="21" borderId="41" xfId="0" applyFill="1" applyBorder="1" applyAlignment="1">
      <alignment/>
    </xf>
    <xf numFmtId="0" fontId="0" fillId="21" borderId="42" xfId="0" applyFill="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horizontal="center" shrinkToFit="1"/>
    </xf>
    <xf numFmtId="0" fontId="0" fillId="0" borderId="46" xfId="0" applyFill="1" applyBorder="1" applyAlignment="1">
      <alignment shrinkToFit="1"/>
    </xf>
    <xf numFmtId="0" fontId="0" fillId="0" borderId="36" xfId="0" applyFill="1" applyBorder="1" applyAlignment="1">
      <alignment shrinkToFit="1"/>
    </xf>
    <xf numFmtId="0" fontId="0" fillId="0" borderId="47" xfId="0" applyBorder="1" applyAlignment="1">
      <alignment shrinkToFit="1"/>
    </xf>
    <xf numFmtId="0" fontId="0" fillId="0" borderId="37" xfId="0" applyBorder="1" applyAlignment="1">
      <alignment/>
    </xf>
    <xf numFmtId="0" fontId="0" fillId="0" borderId="48" xfId="0" applyBorder="1" applyAlignment="1">
      <alignment/>
    </xf>
    <xf numFmtId="0" fontId="0" fillId="0" borderId="49" xfId="0" applyBorder="1" applyAlignment="1">
      <alignment/>
    </xf>
    <xf numFmtId="0" fontId="0" fillId="0" borderId="10" xfId="0" applyBorder="1" applyAlignment="1">
      <alignment horizontal="right" shrinkToFit="1"/>
    </xf>
    <xf numFmtId="0" fontId="0" fillId="0" borderId="50" xfId="0" applyBorder="1" applyAlignment="1">
      <alignment shrinkToFit="1"/>
    </xf>
    <xf numFmtId="0" fontId="0" fillId="21" borderId="31" xfId="0" applyFill="1" applyBorder="1" applyAlignment="1">
      <alignment horizontal="center" shrinkToFit="1"/>
    </xf>
    <xf numFmtId="0" fontId="0" fillId="21" borderId="45" xfId="0" applyFill="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
  <sheetViews>
    <sheetView showGridLines="0" tabSelected="1" zoomScalePageLayoutView="0" workbookViewId="0" topLeftCell="A1">
      <selection activeCell="A56" sqref="A56"/>
    </sheetView>
  </sheetViews>
  <sheetFormatPr defaultColWidth="9.00390625" defaultRowHeight="13.5"/>
  <cols>
    <col min="1" max="1" width="4.375" style="0" customWidth="1"/>
    <col min="2" max="2" width="13.125" style="0" customWidth="1"/>
    <col min="3" max="3" width="4.75390625" style="0" customWidth="1"/>
    <col min="4" max="4" width="5.625" style="0" customWidth="1"/>
    <col min="5" max="5" width="4.75390625" style="0" customWidth="1"/>
    <col min="6" max="6" width="5.625" style="0" customWidth="1"/>
    <col min="7" max="7" width="4.75390625" style="0" customWidth="1"/>
    <col min="8" max="8" width="5.625" style="0" customWidth="1"/>
    <col min="9" max="9" width="4.75390625" style="0" customWidth="1"/>
    <col min="10" max="10" width="5.625" style="0" customWidth="1"/>
    <col min="11" max="11" width="4.75390625" style="0" customWidth="1"/>
    <col min="12" max="12" width="5.625" style="0" customWidth="1"/>
    <col min="13" max="13" width="4.75390625" style="2" customWidth="1"/>
    <col min="14" max="14" width="5.625" style="2" customWidth="1"/>
    <col min="15" max="15" width="5.625" style="0" customWidth="1"/>
    <col min="16" max="16" width="7.50390625" style="0" customWidth="1"/>
    <col min="17" max="18" width="5.625" style="0" customWidth="1"/>
    <col min="19" max="19" width="4.375" style="0" customWidth="1"/>
  </cols>
  <sheetData>
    <row r="1" spans="2:11" ht="30.75" customHeight="1" thickBot="1">
      <c r="B1" s="8" t="s">
        <v>36</v>
      </c>
      <c r="C1" s="9"/>
      <c r="D1" s="9"/>
      <c r="E1" s="9"/>
      <c r="F1" s="9"/>
      <c r="G1" s="9"/>
      <c r="H1" s="9"/>
      <c r="I1" s="9"/>
      <c r="J1" s="9"/>
      <c r="K1" s="9"/>
    </row>
    <row r="2" spans="1:19" s="54" customFormat="1" ht="18" customHeight="1" thickBot="1">
      <c r="A2" s="56" t="s">
        <v>8</v>
      </c>
      <c r="B2" s="69" t="s">
        <v>0</v>
      </c>
      <c r="C2" s="49" t="s">
        <v>1</v>
      </c>
      <c r="D2" s="50" t="s">
        <v>14</v>
      </c>
      <c r="E2" s="51" t="s">
        <v>2</v>
      </c>
      <c r="F2" s="50" t="s">
        <v>14</v>
      </c>
      <c r="G2" s="51" t="s">
        <v>3</v>
      </c>
      <c r="H2" s="50" t="s">
        <v>15</v>
      </c>
      <c r="I2" s="51" t="s">
        <v>4</v>
      </c>
      <c r="J2" s="50" t="s">
        <v>14</v>
      </c>
      <c r="K2" s="52" t="s">
        <v>9</v>
      </c>
      <c r="L2" s="50" t="s">
        <v>14</v>
      </c>
      <c r="M2" s="52" t="s">
        <v>10</v>
      </c>
      <c r="N2" s="50" t="s">
        <v>14</v>
      </c>
      <c r="O2" s="51" t="s">
        <v>7</v>
      </c>
      <c r="P2" s="78" t="s">
        <v>16</v>
      </c>
      <c r="Q2" s="79"/>
      <c r="R2" s="53" t="s">
        <v>11</v>
      </c>
      <c r="S2" s="48" t="s">
        <v>8</v>
      </c>
    </row>
    <row r="3" spans="1:19" ht="13.5">
      <c r="A3" s="73">
        <v>1</v>
      </c>
      <c r="B3" s="70" t="s">
        <v>37</v>
      </c>
      <c r="C3" s="46">
        <v>1</v>
      </c>
      <c r="D3" s="21">
        <v>10.25</v>
      </c>
      <c r="E3" s="20">
        <v>1</v>
      </c>
      <c r="F3" s="21">
        <v>10.25</v>
      </c>
      <c r="G3" s="20">
        <v>1</v>
      </c>
      <c r="H3" s="21">
        <v>15</v>
      </c>
      <c r="I3" s="20">
        <v>5</v>
      </c>
      <c r="J3" s="21">
        <v>6</v>
      </c>
      <c r="K3" s="22">
        <v>4</v>
      </c>
      <c r="L3" s="21">
        <v>7</v>
      </c>
      <c r="M3" s="12" t="s">
        <v>49</v>
      </c>
      <c r="N3" s="10">
        <v>8</v>
      </c>
      <c r="O3" s="20">
        <f aca="true" t="shared" si="0" ref="O3:O15">D3+F3+H3+J3+L3+N3</f>
        <v>56.5</v>
      </c>
      <c r="P3" s="45" t="s">
        <v>56</v>
      </c>
      <c r="Q3" s="39">
        <v>6</v>
      </c>
      <c r="R3" s="42">
        <f aca="true" t="shared" si="1" ref="R3:R17">O3-Q3</f>
        <v>50.5</v>
      </c>
      <c r="S3" s="24">
        <v>1</v>
      </c>
    </row>
    <row r="4" spans="1:19" ht="13.5">
      <c r="A4" s="28">
        <v>2</v>
      </c>
      <c r="B4" s="71" t="s">
        <v>38</v>
      </c>
      <c r="C4" s="17">
        <v>2</v>
      </c>
      <c r="D4" s="10">
        <v>9</v>
      </c>
      <c r="E4" s="11">
        <v>5</v>
      </c>
      <c r="F4" s="10">
        <v>6</v>
      </c>
      <c r="G4" s="11"/>
      <c r="H4" s="10"/>
      <c r="I4" s="11">
        <v>1</v>
      </c>
      <c r="J4" s="10">
        <v>10.25</v>
      </c>
      <c r="K4" s="12">
        <v>2</v>
      </c>
      <c r="L4" s="10">
        <v>9</v>
      </c>
      <c r="M4" s="12">
        <v>1</v>
      </c>
      <c r="N4" s="10">
        <v>10.25</v>
      </c>
      <c r="O4" s="20">
        <f t="shared" si="0"/>
        <v>44.5</v>
      </c>
      <c r="P4" s="15"/>
      <c r="Q4" s="13"/>
      <c r="R4" s="43">
        <f t="shared" si="1"/>
        <v>44.5</v>
      </c>
      <c r="S4" s="24">
        <v>2</v>
      </c>
    </row>
    <row r="5" spans="1:19" ht="13.5">
      <c r="A5" s="28">
        <v>3</v>
      </c>
      <c r="B5" s="71" t="s">
        <v>39</v>
      </c>
      <c r="C5" s="17">
        <v>3</v>
      </c>
      <c r="D5" s="10">
        <v>8</v>
      </c>
      <c r="E5" s="11">
        <v>4</v>
      </c>
      <c r="F5" s="10">
        <v>7</v>
      </c>
      <c r="G5" s="11">
        <v>4</v>
      </c>
      <c r="H5" s="10">
        <v>10.5</v>
      </c>
      <c r="I5" s="11">
        <v>4</v>
      </c>
      <c r="J5" s="10">
        <v>7</v>
      </c>
      <c r="K5" s="12">
        <v>1</v>
      </c>
      <c r="L5" s="10">
        <v>10.25</v>
      </c>
      <c r="M5" s="11">
        <v>4</v>
      </c>
      <c r="N5" s="10">
        <v>7</v>
      </c>
      <c r="O5" s="20">
        <f t="shared" si="0"/>
        <v>49.75</v>
      </c>
      <c r="P5" s="15" t="s">
        <v>55</v>
      </c>
      <c r="Q5" s="13">
        <v>7</v>
      </c>
      <c r="R5" s="43">
        <f t="shared" si="1"/>
        <v>42.75</v>
      </c>
      <c r="S5" s="24">
        <v>3</v>
      </c>
    </row>
    <row r="6" spans="1:19" ht="13.5">
      <c r="A6" s="28">
        <v>4</v>
      </c>
      <c r="B6" s="71" t="s">
        <v>48</v>
      </c>
      <c r="C6" s="17" t="s">
        <v>49</v>
      </c>
      <c r="D6" s="10">
        <v>8</v>
      </c>
      <c r="E6" s="11">
        <v>8</v>
      </c>
      <c r="F6" s="10">
        <v>3</v>
      </c>
      <c r="G6" s="11">
        <v>5</v>
      </c>
      <c r="H6" s="10">
        <v>9</v>
      </c>
      <c r="I6" s="11">
        <v>3</v>
      </c>
      <c r="J6" s="10">
        <v>8</v>
      </c>
      <c r="K6" s="12">
        <v>6</v>
      </c>
      <c r="L6" s="10">
        <v>5</v>
      </c>
      <c r="M6" s="12">
        <v>3</v>
      </c>
      <c r="N6" s="10">
        <v>8</v>
      </c>
      <c r="O6" s="20">
        <f t="shared" si="0"/>
        <v>41</v>
      </c>
      <c r="P6" s="15" t="s">
        <v>55</v>
      </c>
      <c r="Q6" s="13">
        <v>3</v>
      </c>
      <c r="R6" s="43">
        <f t="shared" si="1"/>
        <v>38</v>
      </c>
      <c r="S6" s="24">
        <v>4</v>
      </c>
    </row>
    <row r="7" spans="1:19" ht="13.5">
      <c r="A7" s="28">
        <v>5</v>
      </c>
      <c r="B7" s="57" t="s">
        <v>41</v>
      </c>
      <c r="C7" s="17">
        <v>5</v>
      </c>
      <c r="D7" s="10">
        <v>6</v>
      </c>
      <c r="E7" s="11">
        <v>9</v>
      </c>
      <c r="F7" s="10">
        <v>3</v>
      </c>
      <c r="G7" s="11">
        <v>9</v>
      </c>
      <c r="H7" s="10">
        <v>4.5</v>
      </c>
      <c r="I7" s="11">
        <v>2</v>
      </c>
      <c r="J7" s="10">
        <v>9</v>
      </c>
      <c r="K7" s="12">
        <v>3</v>
      </c>
      <c r="L7" s="10">
        <v>8</v>
      </c>
      <c r="M7" s="11">
        <v>2</v>
      </c>
      <c r="N7" s="10">
        <v>9</v>
      </c>
      <c r="O7" s="20">
        <f t="shared" si="0"/>
        <v>39.5</v>
      </c>
      <c r="P7" s="15" t="s">
        <v>55</v>
      </c>
      <c r="Q7" s="13">
        <v>3</v>
      </c>
      <c r="R7" s="43">
        <f t="shared" si="1"/>
        <v>36.5</v>
      </c>
      <c r="S7" s="24">
        <v>5</v>
      </c>
    </row>
    <row r="8" spans="1:19" ht="13.5">
      <c r="A8" s="28">
        <v>6</v>
      </c>
      <c r="B8" s="71" t="s">
        <v>44</v>
      </c>
      <c r="C8" s="17">
        <v>7</v>
      </c>
      <c r="D8" s="10">
        <v>4</v>
      </c>
      <c r="E8" s="11">
        <v>2</v>
      </c>
      <c r="F8" s="10">
        <v>9</v>
      </c>
      <c r="G8" s="11">
        <v>2</v>
      </c>
      <c r="H8" s="10">
        <v>13.5</v>
      </c>
      <c r="I8" s="11">
        <v>9</v>
      </c>
      <c r="J8" s="10">
        <v>3</v>
      </c>
      <c r="K8" s="12" t="s">
        <v>53</v>
      </c>
      <c r="L8" s="10">
        <v>1</v>
      </c>
      <c r="M8" s="12" t="s">
        <v>54</v>
      </c>
      <c r="N8" s="10">
        <v>2</v>
      </c>
      <c r="O8" s="20">
        <f t="shared" si="0"/>
        <v>32.5</v>
      </c>
      <c r="P8" s="15" t="s">
        <v>58</v>
      </c>
      <c r="Q8" s="13">
        <v>1</v>
      </c>
      <c r="R8" s="43">
        <f t="shared" si="1"/>
        <v>31.5</v>
      </c>
      <c r="S8" s="24">
        <v>6</v>
      </c>
    </row>
    <row r="9" spans="1:19" ht="13.5">
      <c r="A9" s="28">
        <v>7</v>
      </c>
      <c r="B9" s="57" t="s">
        <v>42</v>
      </c>
      <c r="C9" s="17">
        <v>6</v>
      </c>
      <c r="D9" s="10">
        <v>5</v>
      </c>
      <c r="E9" s="11">
        <v>3</v>
      </c>
      <c r="F9" s="10">
        <v>8</v>
      </c>
      <c r="G9" s="11">
        <v>6</v>
      </c>
      <c r="H9" s="10">
        <v>7.5</v>
      </c>
      <c r="I9" s="11">
        <v>7</v>
      </c>
      <c r="J9" s="10">
        <v>4</v>
      </c>
      <c r="K9" s="12">
        <v>5</v>
      </c>
      <c r="L9" s="10">
        <v>6</v>
      </c>
      <c r="M9" s="12">
        <v>7</v>
      </c>
      <c r="N9" s="10">
        <v>4</v>
      </c>
      <c r="O9" s="20">
        <f t="shared" si="0"/>
        <v>34.5</v>
      </c>
      <c r="P9" s="15" t="s">
        <v>56</v>
      </c>
      <c r="Q9" s="13">
        <v>4</v>
      </c>
      <c r="R9" s="43">
        <f t="shared" si="1"/>
        <v>30.5</v>
      </c>
      <c r="S9" s="24">
        <v>7</v>
      </c>
    </row>
    <row r="10" spans="1:19" ht="13.5">
      <c r="A10" s="28">
        <v>8</v>
      </c>
      <c r="B10" s="57" t="s">
        <v>45</v>
      </c>
      <c r="C10" s="17">
        <v>9</v>
      </c>
      <c r="D10" s="10">
        <v>3</v>
      </c>
      <c r="E10" s="11">
        <v>7</v>
      </c>
      <c r="F10" s="10">
        <v>4</v>
      </c>
      <c r="G10" s="11">
        <v>7</v>
      </c>
      <c r="H10" s="10">
        <v>6</v>
      </c>
      <c r="I10" s="11">
        <v>6</v>
      </c>
      <c r="J10" s="10">
        <v>5</v>
      </c>
      <c r="K10" s="12">
        <v>7</v>
      </c>
      <c r="L10" s="10">
        <v>4</v>
      </c>
      <c r="M10" s="12">
        <v>5</v>
      </c>
      <c r="N10" s="10">
        <v>6</v>
      </c>
      <c r="O10" s="20">
        <f t="shared" si="0"/>
        <v>28</v>
      </c>
      <c r="P10" s="15" t="s">
        <v>57</v>
      </c>
      <c r="Q10" s="13">
        <v>3</v>
      </c>
      <c r="R10" s="43">
        <f t="shared" si="1"/>
        <v>25</v>
      </c>
      <c r="S10" s="24">
        <f>A10</f>
        <v>8</v>
      </c>
    </row>
    <row r="11" spans="1:19" ht="13.5">
      <c r="A11" s="28">
        <v>9</v>
      </c>
      <c r="B11" s="57" t="s">
        <v>46</v>
      </c>
      <c r="C11" s="17">
        <v>10</v>
      </c>
      <c r="D11" s="10">
        <v>3</v>
      </c>
      <c r="E11" s="11">
        <v>6</v>
      </c>
      <c r="F11" s="10">
        <v>5</v>
      </c>
      <c r="G11" s="11">
        <v>8</v>
      </c>
      <c r="H11" s="10">
        <v>4.5</v>
      </c>
      <c r="I11" s="11" t="s">
        <v>49</v>
      </c>
      <c r="J11" s="10">
        <v>8</v>
      </c>
      <c r="K11" s="12" t="s">
        <v>54</v>
      </c>
      <c r="L11" s="10">
        <v>2</v>
      </c>
      <c r="M11" s="12"/>
      <c r="N11" s="10"/>
      <c r="O11" s="20">
        <f t="shared" si="0"/>
        <v>22.5</v>
      </c>
      <c r="P11" s="15"/>
      <c r="Q11" s="13"/>
      <c r="R11" s="43">
        <f t="shared" si="1"/>
        <v>22.5</v>
      </c>
      <c r="S11" s="24">
        <v>9</v>
      </c>
    </row>
    <row r="12" spans="1:19" ht="13.5">
      <c r="A12" s="28">
        <v>10</v>
      </c>
      <c r="B12" s="57" t="s">
        <v>43</v>
      </c>
      <c r="C12" s="17">
        <v>8</v>
      </c>
      <c r="D12" s="10">
        <v>3</v>
      </c>
      <c r="E12" s="11">
        <v>10</v>
      </c>
      <c r="F12" s="10">
        <v>3</v>
      </c>
      <c r="G12" s="11">
        <v>10</v>
      </c>
      <c r="H12" s="10">
        <v>4.5</v>
      </c>
      <c r="I12" s="11">
        <v>8</v>
      </c>
      <c r="J12" s="10">
        <v>3</v>
      </c>
      <c r="K12" s="12">
        <v>9</v>
      </c>
      <c r="L12" s="10">
        <v>3</v>
      </c>
      <c r="M12" s="12">
        <v>6</v>
      </c>
      <c r="N12" s="10">
        <v>5</v>
      </c>
      <c r="O12" s="20">
        <f t="shared" si="0"/>
        <v>21.5</v>
      </c>
      <c r="P12" s="15" t="s">
        <v>57</v>
      </c>
      <c r="Q12" s="13">
        <v>3</v>
      </c>
      <c r="R12" s="43">
        <f t="shared" si="1"/>
        <v>18.5</v>
      </c>
      <c r="S12" s="24">
        <v>10</v>
      </c>
    </row>
    <row r="13" spans="1:19" ht="13.5">
      <c r="A13" s="28">
        <v>11</v>
      </c>
      <c r="B13" s="57" t="s">
        <v>40</v>
      </c>
      <c r="C13" s="17">
        <v>4</v>
      </c>
      <c r="D13" s="10">
        <v>7</v>
      </c>
      <c r="E13" s="11"/>
      <c r="F13" s="10"/>
      <c r="G13" s="11" t="s">
        <v>53</v>
      </c>
      <c r="H13" s="10">
        <v>1.5</v>
      </c>
      <c r="I13" s="11">
        <v>10</v>
      </c>
      <c r="J13" s="10">
        <v>3</v>
      </c>
      <c r="K13" s="12">
        <v>8</v>
      </c>
      <c r="L13" s="10">
        <v>3</v>
      </c>
      <c r="M13" s="12" t="s">
        <v>54</v>
      </c>
      <c r="N13" s="10">
        <v>2</v>
      </c>
      <c r="O13" s="20">
        <f t="shared" si="0"/>
        <v>16.5</v>
      </c>
      <c r="P13" s="15"/>
      <c r="Q13" s="13"/>
      <c r="R13" s="43">
        <f t="shared" si="1"/>
        <v>16.5</v>
      </c>
      <c r="S13" s="24">
        <v>11</v>
      </c>
    </row>
    <row r="14" spans="1:19" ht="13.5">
      <c r="A14" s="28">
        <v>12</v>
      </c>
      <c r="B14" s="71" t="s">
        <v>52</v>
      </c>
      <c r="C14" s="17"/>
      <c r="D14" s="10"/>
      <c r="E14" s="11"/>
      <c r="F14" s="10"/>
      <c r="G14" s="11">
        <v>3</v>
      </c>
      <c r="H14" s="10">
        <v>12</v>
      </c>
      <c r="I14" s="11"/>
      <c r="J14" s="10"/>
      <c r="K14" s="12"/>
      <c r="L14" s="10"/>
      <c r="M14" s="12"/>
      <c r="N14" s="10"/>
      <c r="O14" s="20">
        <f t="shared" si="0"/>
        <v>12</v>
      </c>
      <c r="P14" s="15"/>
      <c r="Q14" s="13"/>
      <c r="R14" s="43">
        <f t="shared" si="1"/>
        <v>12</v>
      </c>
      <c r="S14" s="24">
        <v>12</v>
      </c>
    </row>
    <row r="15" spans="1:19" ht="13.5">
      <c r="A15" s="28">
        <v>13</v>
      </c>
      <c r="B15" s="57" t="s">
        <v>50</v>
      </c>
      <c r="C15" s="17"/>
      <c r="D15" s="10"/>
      <c r="E15" s="11" t="s">
        <v>51</v>
      </c>
      <c r="F15" s="10">
        <v>8</v>
      </c>
      <c r="G15" s="11"/>
      <c r="H15" s="10"/>
      <c r="I15" s="11"/>
      <c r="J15" s="10"/>
      <c r="K15" s="12"/>
      <c r="L15" s="10"/>
      <c r="M15" s="12"/>
      <c r="N15" s="10"/>
      <c r="O15" s="20">
        <f t="shared" si="0"/>
        <v>8</v>
      </c>
      <c r="P15" s="15"/>
      <c r="Q15" s="13"/>
      <c r="R15" s="43">
        <f t="shared" si="1"/>
        <v>8</v>
      </c>
      <c r="S15" s="24">
        <v>13</v>
      </c>
    </row>
    <row r="16" spans="1:19" ht="14.25" thickBot="1">
      <c r="A16" s="74"/>
      <c r="B16" s="72"/>
      <c r="C16" s="14"/>
      <c r="D16" s="10"/>
      <c r="E16" s="11"/>
      <c r="F16" s="10"/>
      <c r="G16" s="11"/>
      <c r="H16" s="10"/>
      <c r="I16" s="11"/>
      <c r="J16" s="10"/>
      <c r="K16" s="12"/>
      <c r="L16" s="10"/>
      <c r="M16" s="12"/>
      <c r="N16" s="10"/>
      <c r="O16" s="11"/>
      <c r="P16" s="16"/>
      <c r="Q16" s="13"/>
      <c r="R16" s="43">
        <f t="shared" si="1"/>
        <v>0</v>
      </c>
      <c r="S16" s="18"/>
    </row>
    <row r="17" spans="1:19" ht="14.25" hidden="1" thickBot="1">
      <c r="A17" s="27"/>
      <c r="B17" s="60"/>
      <c r="C17" s="7">
        <f>COUNTA(C3:C16)</f>
        <v>11</v>
      </c>
      <c r="D17" s="3"/>
      <c r="E17" s="1">
        <f>COUNTA(E3:E16)</f>
        <v>11</v>
      </c>
      <c r="F17" s="3"/>
      <c r="G17" s="1">
        <f>COUNTA(G3:G16)</f>
        <v>11</v>
      </c>
      <c r="H17" s="3"/>
      <c r="I17" s="1">
        <f>COUNTA(I3:I16)</f>
        <v>11</v>
      </c>
      <c r="J17" s="3"/>
      <c r="K17" s="1">
        <f>COUNTA(K3:K16)</f>
        <v>11</v>
      </c>
      <c r="L17" s="3"/>
      <c r="M17" s="1">
        <f>COUNTA(M3:M16)</f>
        <v>10</v>
      </c>
      <c r="N17" s="3"/>
      <c r="O17" s="1"/>
      <c r="P17" s="3"/>
      <c r="Q17" s="4"/>
      <c r="R17" s="17">
        <f t="shared" si="1"/>
        <v>0</v>
      </c>
      <c r="S17" s="19"/>
    </row>
    <row r="18" spans="1:19" ht="14.25" hidden="1" thickBot="1">
      <c r="A18" s="61"/>
      <c r="B18" s="62"/>
      <c r="C18" s="34">
        <f>COUNTIF(C2:C15,"LIM")</f>
        <v>0</v>
      </c>
      <c r="D18" s="33"/>
      <c r="E18" s="34">
        <f>COUNTIF(E2:E15,"LIM")</f>
        <v>0</v>
      </c>
      <c r="F18" s="33"/>
      <c r="G18" s="34">
        <f>COUNTIF(G2:G15,"LIM")</f>
        <v>0</v>
      </c>
      <c r="H18" s="33"/>
      <c r="I18" s="34">
        <f>COUNTIF(I2:I15,"LIM")</f>
        <v>0</v>
      </c>
      <c r="J18" s="33"/>
      <c r="K18" s="34">
        <f>COUNTIF(K2:K15,"LIM")</f>
        <v>0</v>
      </c>
      <c r="L18" s="33"/>
      <c r="M18" s="34">
        <f>COUNTIF(M2:M15,"LIM")</f>
        <v>0</v>
      </c>
      <c r="N18" s="33"/>
      <c r="O18" s="34">
        <f>COUNTIF(O2:O15,"LIM")</f>
        <v>0</v>
      </c>
      <c r="P18" s="33"/>
      <c r="Q18" s="40"/>
      <c r="R18" s="44"/>
      <c r="S18" s="35"/>
    </row>
    <row r="19" spans="1:19" ht="0.75" customHeight="1" hidden="1" thickBot="1">
      <c r="A19" s="31"/>
      <c r="B19" s="32"/>
      <c r="C19" s="34">
        <f>COUNTIF(C3:C16,"COM")</f>
        <v>1</v>
      </c>
      <c r="D19" s="33"/>
      <c r="E19" s="34">
        <f>COUNTIF(E3:E16,"COM")</f>
        <v>1</v>
      </c>
      <c r="F19" s="33"/>
      <c r="G19" s="34">
        <f>COUNTIF(G3:G16,"COM")</f>
        <v>0</v>
      </c>
      <c r="H19" s="33"/>
      <c r="I19" s="34">
        <f>COUNTIF(I3:I16,"COM")</f>
        <v>1</v>
      </c>
      <c r="J19" s="33"/>
      <c r="K19" s="34">
        <f>COUNTIF(K3:K16,"COM")</f>
        <v>0</v>
      </c>
      <c r="L19" s="33"/>
      <c r="M19" s="34">
        <f>COUNTIF(M3:M16,"COM")</f>
        <v>1</v>
      </c>
      <c r="N19" s="33"/>
      <c r="O19" s="34">
        <f>COUNTIF(O3:O16,"COM")</f>
        <v>0</v>
      </c>
      <c r="P19" s="33"/>
      <c r="Q19" s="40"/>
      <c r="R19" s="44"/>
      <c r="S19" s="35"/>
    </row>
    <row r="20" spans="1:19" ht="1.5" customHeight="1" hidden="1">
      <c r="A20" s="61"/>
      <c r="B20" s="62"/>
      <c r="C20" s="64">
        <f>C18+C19</f>
        <v>1</v>
      </c>
      <c r="D20" s="63"/>
      <c r="E20" s="64">
        <f>E18+E19</f>
        <v>1</v>
      </c>
      <c r="F20" s="63"/>
      <c r="G20" s="64">
        <f>G18+G19</f>
        <v>0</v>
      </c>
      <c r="H20" s="63"/>
      <c r="I20" s="64">
        <f>I18+I19</f>
        <v>1</v>
      </c>
      <c r="J20" s="63"/>
      <c r="K20" s="64">
        <f>K18+K19</f>
        <v>0</v>
      </c>
      <c r="L20" s="63"/>
      <c r="M20" s="64">
        <f>M18+M19</f>
        <v>1</v>
      </c>
      <c r="N20" s="63"/>
      <c r="O20" s="64">
        <f>O18+O19</f>
        <v>0</v>
      </c>
      <c r="P20" s="65"/>
      <c r="Q20" s="66"/>
      <c r="R20" s="67"/>
      <c r="S20" s="68"/>
    </row>
    <row r="21" spans="1:19" ht="14.25" thickBot="1">
      <c r="A21" s="29"/>
      <c r="B21" s="36" t="s">
        <v>13</v>
      </c>
      <c r="C21" s="26">
        <f>C17-C20</f>
        <v>10</v>
      </c>
      <c r="D21" s="37"/>
      <c r="E21" s="26">
        <f>E17-E20</f>
        <v>10</v>
      </c>
      <c r="F21" s="37"/>
      <c r="G21" s="26">
        <f>G17-G20</f>
        <v>11</v>
      </c>
      <c r="H21" s="37"/>
      <c r="I21" s="26">
        <f>I17-I20</f>
        <v>10</v>
      </c>
      <c r="J21" s="37"/>
      <c r="K21" s="26">
        <f>K17-K20</f>
        <v>11</v>
      </c>
      <c r="L21" s="37"/>
      <c r="M21" s="26">
        <f>M17-M20</f>
        <v>9</v>
      </c>
      <c r="N21" s="37"/>
      <c r="O21" s="41"/>
      <c r="P21" s="47" t="s">
        <v>12</v>
      </c>
      <c r="Q21" s="41">
        <f>C21+E21+G21+I21+K21+M21</f>
        <v>61</v>
      </c>
      <c r="R21" s="25"/>
      <c r="S21" s="38"/>
    </row>
    <row r="22" spans="2:11" ht="13.5">
      <c r="B22" s="5" t="s">
        <v>22</v>
      </c>
      <c r="C22" s="5"/>
      <c r="D22" s="5"/>
      <c r="E22" s="5"/>
      <c r="F22" s="5"/>
      <c r="G22" s="5"/>
      <c r="H22" s="5"/>
      <c r="I22" s="5"/>
      <c r="J22" s="5"/>
      <c r="K22" s="5"/>
    </row>
    <row r="23" spans="2:11" ht="13.5">
      <c r="B23" s="6" t="s">
        <v>23</v>
      </c>
      <c r="C23" s="6"/>
      <c r="D23" s="6"/>
      <c r="E23" s="6"/>
      <c r="F23" s="6"/>
      <c r="G23" s="6"/>
      <c r="H23" s="6"/>
      <c r="I23" s="6"/>
      <c r="J23" s="6"/>
      <c r="K23" s="6"/>
    </row>
    <row r="24" ht="15.75" customHeight="1">
      <c r="B24" t="s">
        <v>24</v>
      </c>
    </row>
    <row r="26" ht="13.5">
      <c r="B26" s="58" t="s">
        <v>20</v>
      </c>
    </row>
    <row r="27" ht="13.5">
      <c r="B27" t="s">
        <v>25</v>
      </c>
    </row>
    <row r="28" spans="2:14" ht="13.5">
      <c r="B28" s="6" t="s">
        <v>35</v>
      </c>
      <c r="N28" s="59"/>
    </row>
    <row r="29" ht="13.5">
      <c r="N29" s="59"/>
    </row>
    <row r="30" ht="13.5">
      <c r="B30" t="s">
        <v>17</v>
      </c>
    </row>
    <row r="31" ht="13.5">
      <c r="B31" s="9" t="s">
        <v>30</v>
      </c>
    </row>
    <row r="32" ht="13.5">
      <c r="B32" s="9" t="s">
        <v>29</v>
      </c>
    </row>
    <row r="33" ht="13.5">
      <c r="B33" t="s">
        <v>31</v>
      </c>
    </row>
    <row r="34" ht="13.5">
      <c r="B34" t="s">
        <v>28</v>
      </c>
    </row>
    <row r="36" ht="13.5">
      <c r="B36" t="s">
        <v>18</v>
      </c>
    </row>
    <row r="37" ht="13.5">
      <c r="B37" t="s">
        <v>32</v>
      </c>
    </row>
    <row r="38" ht="13.5">
      <c r="B38" t="s">
        <v>33</v>
      </c>
    </row>
    <row r="39" ht="13.5">
      <c r="B39" t="s">
        <v>34</v>
      </c>
    </row>
    <row r="42" ht="13.5">
      <c r="B42" t="s">
        <v>19</v>
      </c>
    </row>
    <row r="44" ht="13.5">
      <c r="B44" t="s">
        <v>26</v>
      </c>
    </row>
    <row r="45" ht="13.5">
      <c r="B45" t="s">
        <v>27</v>
      </c>
    </row>
  </sheetData>
  <sheetProtection/>
  <mergeCells count="1">
    <mergeCell ref="P2:Q2"/>
  </mergeCells>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dimension ref="A1:S47"/>
  <sheetViews>
    <sheetView showGridLines="0" zoomScaleSheetLayoutView="100" zoomScalePageLayoutView="0" workbookViewId="0" topLeftCell="A1">
      <selection activeCell="A9" sqref="A9"/>
    </sheetView>
  </sheetViews>
  <sheetFormatPr defaultColWidth="9.00390625" defaultRowHeight="13.5"/>
  <cols>
    <col min="1" max="1" width="4.375" style="0" customWidth="1"/>
    <col min="2" max="2" width="13.125" style="0" customWidth="1"/>
    <col min="3" max="3" width="4.75390625" style="0" customWidth="1"/>
    <col min="4" max="4" width="5.625" style="0" customWidth="1"/>
    <col min="5" max="5" width="4.75390625" style="0" customWidth="1"/>
    <col min="6" max="6" width="5.625" style="0" customWidth="1"/>
    <col min="7" max="7" width="4.75390625" style="0" customWidth="1"/>
    <col min="8" max="8" width="5.625" style="0" customWidth="1"/>
    <col min="9" max="9" width="4.75390625" style="0" customWidth="1"/>
    <col min="10" max="10" width="5.625" style="0" customWidth="1"/>
    <col min="11" max="11" width="4.75390625" style="0" customWidth="1"/>
    <col min="12" max="12" width="5.625" style="0" customWidth="1"/>
    <col min="13" max="13" width="4.75390625" style="0" customWidth="1"/>
    <col min="14" max="15" width="5.625" style="0" customWidth="1"/>
    <col min="16" max="16" width="7.50390625" style="0" customWidth="1"/>
    <col min="17" max="18" width="5.625" style="0" customWidth="1"/>
    <col min="19" max="19" width="4.375" style="0" customWidth="1"/>
  </cols>
  <sheetData>
    <row r="1" spans="2:12" ht="30.75" customHeight="1" thickBot="1">
      <c r="B1" s="8" t="s">
        <v>59</v>
      </c>
      <c r="C1" s="9"/>
      <c r="D1" s="9"/>
      <c r="E1" s="9"/>
      <c r="F1" s="9"/>
      <c r="G1" s="9"/>
      <c r="H1" s="9"/>
      <c r="I1" s="9"/>
      <c r="J1" s="9"/>
      <c r="K1" s="9"/>
      <c r="L1" s="9"/>
    </row>
    <row r="2" spans="1:19" s="54" customFormat="1" ht="18.75" customHeight="1" thickBot="1">
      <c r="A2" s="55" t="s">
        <v>8</v>
      </c>
      <c r="B2" s="56" t="s">
        <v>0</v>
      </c>
      <c r="C2" s="49" t="s">
        <v>1</v>
      </c>
      <c r="D2" s="50" t="s">
        <v>5</v>
      </c>
      <c r="E2" s="51" t="s">
        <v>2</v>
      </c>
      <c r="F2" s="50" t="s">
        <v>5</v>
      </c>
      <c r="G2" s="51" t="s">
        <v>3</v>
      </c>
      <c r="H2" s="50" t="s">
        <v>5</v>
      </c>
      <c r="I2" s="51" t="s">
        <v>4</v>
      </c>
      <c r="J2" s="50" t="s">
        <v>6</v>
      </c>
      <c r="K2" s="52" t="s">
        <v>9</v>
      </c>
      <c r="L2" s="50" t="s">
        <v>5</v>
      </c>
      <c r="M2" s="52" t="s">
        <v>10</v>
      </c>
      <c r="N2" s="50" t="s">
        <v>5</v>
      </c>
      <c r="O2" s="51" t="s">
        <v>7</v>
      </c>
      <c r="P2" s="78" t="s">
        <v>16</v>
      </c>
      <c r="Q2" s="79"/>
      <c r="R2" s="53" t="s">
        <v>11</v>
      </c>
      <c r="S2" s="48" t="s">
        <v>8</v>
      </c>
    </row>
    <row r="3" spans="1:19" ht="13.5">
      <c r="A3" s="75">
        <v>1</v>
      </c>
      <c r="B3" s="77" t="s">
        <v>41</v>
      </c>
      <c r="C3" s="30">
        <v>4</v>
      </c>
      <c r="D3" s="21">
        <v>7</v>
      </c>
      <c r="E3" s="20">
        <v>9</v>
      </c>
      <c r="F3" s="21">
        <v>3</v>
      </c>
      <c r="G3" s="20">
        <v>2</v>
      </c>
      <c r="H3" s="21">
        <v>13.5</v>
      </c>
      <c r="I3" s="20">
        <v>2</v>
      </c>
      <c r="J3" s="21">
        <v>9</v>
      </c>
      <c r="K3" s="22">
        <v>1</v>
      </c>
      <c r="L3" s="21">
        <v>10.25</v>
      </c>
      <c r="M3" s="12">
        <v>1</v>
      </c>
      <c r="N3" s="10">
        <v>10.25</v>
      </c>
      <c r="O3" s="20">
        <f aca="true" t="shared" si="0" ref="O3:O15">D3+F3+H3+J3+L3+N3</f>
        <v>53</v>
      </c>
      <c r="P3" s="23" t="s">
        <v>55</v>
      </c>
      <c r="Q3" s="39">
        <v>3</v>
      </c>
      <c r="R3" s="42">
        <f aca="true" t="shared" si="1" ref="R3:R17">O3-Q3</f>
        <v>50</v>
      </c>
      <c r="S3" s="24">
        <v>1</v>
      </c>
    </row>
    <row r="4" spans="1:19" ht="13.5">
      <c r="A4" s="28">
        <v>2</v>
      </c>
      <c r="B4" s="71" t="s">
        <v>38</v>
      </c>
      <c r="C4" s="14">
        <v>1</v>
      </c>
      <c r="D4" s="10">
        <v>10.25</v>
      </c>
      <c r="E4" s="11">
        <v>1</v>
      </c>
      <c r="F4" s="10">
        <v>10.25</v>
      </c>
      <c r="G4" s="11"/>
      <c r="H4" s="10"/>
      <c r="I4" s="11">
        <v>1</v>
      </c>
      <c r="J4" s="10">
        <v>10.25</v>
      </c>
      <c r="K4" s="12">
        <v>2</v>
      </c>
      <c r="L4" s="10">
        <v>9</v>
      </c>
      <c r="M4" s="11">
        <v>2</v>
      </c>
      <c r="N4" s="10">
        <v>9</v>
      </c>
      <c r="O4" s="20">
        <f t="shared" si="0"/>
        <v>48.75</v>
      </c>
      <c r="P4" s="16"/>
      <c r="Q4" s="13"/>
      <c r="R4" s="43">
        <f t="shared" si="1"/>
        <v>48.75</v>
      </c>
      <c r="S4" s="18">
        <v>2</v>
      </c>
    </row>
    <row r="5" spans="1:19" ht="13.5">
      <c r="A5" s="28">
        <v>3</v>
      </c>
      <c r="B5" s="57" t="s">
        <v>47</v>
      </c>
      <c r="C5" s="14" t="s">
        <v>49</v>
      </c>
      <c r="D5" s="10">
        <v>8</v>
      </c>
      <c r="E5" s="11">
        <v>4</v>
      </c>
      <c r="F5" s="10">
        <v>7</v>
      </c>
      <c r="G5" s="11">
        <v>1</v>
      </c>
      <c r="H5" s="10">
        <v>15</v>
      </c>
      <c r="I5" s="11">
        <v>3</v>
      </c>
      <c r="J5" s="10">
        <v>8</v>
      </c>
      <c r="K5" s="12">
        <v>4</v>
      </c>
      <c r="L5" s="10">
        <v>7</v>
      </c>
      <c r="M5" s="11">
        <v>3</v>
      </c>
      <c r="N5" s="10">
        <v>8</v>
      </c>
      <c r="O5" s="20">
        <f t="shared" si="0"/>
        <v>53</v>
      </c>
      <c r="P5" s="16" t="s">
        <v>55</v>
      </c>
      <c r="Q5" s="13">
        <v>7</v>
      </c>
      <c r="R5" s="43">
        <f t="shared" si="1"/>
        <v>46</v>
      </c>
      <c r="S5" s="24">
        <v>3</v>
      </c>
    </row>
    <row r="6" spans="1:19" ht="13.5">
      <c r="A6" s="28">
        <v>4</v>
      </c>
      <c r="B6" s="71" t="s">
        <v>39</v>
      </c>
      <c r="C6" s="14">
        <v>5</v>
      </c>
      <c r="D6" s="10">
        <v>6</v>
      </c>
      <c r="E6" s="11">
        <v>2</v>
      </c>
      <c r="F6" s="10">
        <v>9</v>
      </c>
      <c r="G6" s="11">
        <v>4</v>
      </c>
      <c r="H6" s="10">
        <v>10.5</v>
      </c>
      <c r="I6" s="11">
        <v>4</v>
      </c>
      <c r="J6" s="10">
        <v>7</v>
      </c>
      <c r="K6" s="12">
        <v>3</v>
      </c>
      <c r="L6" s="10">
        <v>8</v>
      </c>
      <c r="M6" s="12">
        <v>4</v>
      </c>
      <c r="N6" s="10">
        <v>7</v>
      </c>
      <c r="O6" s="20">
        <f t="shared" si="0"/>
        <v>47.5</v>
      </c>
      <c r="P6" s="16" t="s">
        <v>57</v>
      </c>
      <c r="Q6" s="13">
        <v>6</v>
      </c>
      <c r="R6" s="43">
        <f t="shared" si="1"/>
        <v>41.5</v>
      </c>
      <c r="S6" s="18">
        <v>4</v>
      </c>
    </row>
    <row r="7" spans="1:19" ht="13.5">
      <c r="A7" s="28">
        <v>5</v>
      </c>
      <c r="B7" s="57" t="s">
        <v>37</v>
      </c>
      <c r="C7" s="14">
        <v>3</v>
      </c>
      <c r="D7" s="10">
        <v>8</v>
      </c>
      <c r="E7" s="11">
        <v>3</v>
      </c>
      <c r="F7" s="10">
        <v>8</v>
      </c>
      <c r="G7" s="11">
        <v>3</v>
      </c>
      <c r="H7" s="10">
        <v>12</v>
      </c>
      <c r="I7" s="11">
        <v>6</v>
      </c>
      <c r="J7" s="10">
        <v>5</v>
      </c>
      <c r="K7" s="12">
        <v>7</v>
      </c>
      <c r="L7" s="10">
        <v>4</v>
      </c>
      <c r="M7" s="12" t="s">
        <v>49</v>
      </c>
      <c r="N7" s="10">
        <v>8</v>
      </c>
      <c r="O7" s="20">
        <f t="shared" si="0"/>
        <v>45</v>
      </c>
      <c r="P7" s="16" t="s">
        <v>58</v>
      </c>
      <c r="Q7" s="13">
        <v>4</v>
      </c>
      <c r="R7" s="43">
        <f t="shared" si="1"/>
        <v>41</v>
      </c>
      <c r="S7" s="24">
        <v>5</v>
      </c>
    </row>
    <row r="8" spans="1:19" ht="13.5">
      <c r="A8" s="28">
        <v>6</v>
      </c>
      <c r="B8" s="57" t="s">
        <v>45</v>
      </c>
      <c r="C8" s="14">
        <v>8</v>
      </c>
      <c r="D8" s="10">
        <v>3</v>
      </c>
      <c r="E8" s="11">
        <v>8</v>
      </c>
      <c r="F8" s="10">
        <v>3</v>
      </c>
      <c r="G8" s="11">
        <v>5</v>
      </c>
      <c r="H8" s="10">
        <v>9</v>
      </c>
      <c r="I8" s="11">
        <v>5</v>
      </c>
      <c r="J8" s="10">
        <v>6</v>
      </c>
      <c r="K8" s="12">
        <v>5</v>
      </c>
      <c r="L8" s="10">
        <v>6</v>
      </c>
      <c r="M8" s="11">
        <v>5</v>
      </c>
      <c r="N8" s="10">
        <v>6</v>
      </c>
      <c r="O8" s="20">
        <f t="shared" si="0"/>
        <v>33</v>
      </c>
      <c r="P8" s="16" t="s">
        <v>57</v>
      </c>
      <c r="Q8" s="13">
        <v>3</v>
      </c>
      <c r="R8" s="43">
        <f t="shared" si="1"/>
        <v>30</v>
      </c>
      <c r="S8" s="24">
        <v>6</v>
      </c>
    </row>
    <row r="9" spans="1:19" ht="13.5">
      <c r="A9" s="28">
        <v>7</v>
      </c>
      <c r="B9" s="71" t="s">
        <v>42</v>
      </c>
      <c r="C9" s="14">
        <v>7</v>
      </c>
      <c r="D9" s="10">
        <v>4</v>
      </c>
      <c r="E9" s="11">
        <v>6</v>
      </c>
      <c r="F9" s="10">
        <v>5</v>
      </c>
      <c r="G9" s="11">
        <v>9</v>
      </c>
      <c r="H9" s="10">
        <v>4.5</v>
      </c>
      <c r="I9" s="11">
        <v>8</v>
      </c>
      <c r="J9" s="10">
        <v>3</v>
      </c>
      <c r="K9" s="12">
        <v>6</v>
      </c>
      <c r="L9" s="10">
        <v>5</v>
      </c>
      <c r="M9" s="11">
        <v>7</v>
      </c>
      <c r="N9" s="10">
        <v>4</v>
      </c>
      <c r="O9" s="20">
        <f t="shared" si="0"/>
        <v>25.5</v>
      </c>
      <c r="P9" s="16" t="s">
        <v>56</v>
      </c>
      <c r="Q9" s="13">
        <v>3</v>
      </c>
      <c r="R9" s="43">
        <f t="shared" si="1"/>
        <v>22.5</v>
      </c>
      <c r="S9" s="18">
        <v>7</v>
      </c>
    </row>
    <row r="10" spans="1:19" ht="13.5">
      <c r="A10" s="28">
        <v>8</v>
      </c>
      <c r="B10" s="57" t="s">
        <v>43</v>
      </c>
      <c r="C10" s="14">
        <v>6</v>
      </c>
      <c r="D10" s="10">
        <v>5</v>
      </c>
      <c r="E10" s="11">
        <v>10</v>
      </c>
      <c r="F10" s="10">
        <v>3</v>
      </c>
      <c r="G10" s="11">
        <v>10</v>
      </c>
      <c r="H10" s="10">
        <v>4.5</v>
      </c>
      <c r="I10" s="11">
        <v>7</v>
      </c>
      <c r="J10" s="10">
        <v>4</v>
      </c>
      <c r="K10" s="12">
        <v>9</v>
      </c>
      <c r="L10" s="10">
        <v>3</v>
      </c>
      <c r="M10" s="12">
        <v>6</v>
      </c>
      <c r="N10" s="10">
        <v>5</v>
      </c>
      <c r="O10" s="20">
        <f>D10+F10+H10+J10+L10+N10</f>
        <v>24.5</v>
      </c>
      <c r="P10" s="16" t="s">
        <v>55</v>
      </c>
      <c r="Q10" s="13">
        <v>3</v>
      </c>
      <c r="R10" s="43">
        <f>O10-Q10</f>
        <v>21.5</v>
      </c>
      <c r="S10" s="18">
        <v>8</v>
      </c>
    </row>
    <row r="11" spans="1:19" ht="13.5">
      <c r="A11" s="28">
        <v>9</v>
      </c>
      <c r="B11" s="57" t="s">
        <v>44</v>
      </c>
      <c r="C11" s="14">
        <v>9</v>
      </c>
      <c r="D11" s="10">
        <v>3</v>
      </c>
      <c r="E11" s="11">
        <v>5</v>
      </c>
      <c r="F11" s="10">
        <v>6</v>
      </c>
      <c r="G11" s="11">
        <v>6</v>
      </c>
      <c r="H11" s="10">
        <v>7.5</v>
      </c>
      <c r="I11" s="11">
        <v>9</v>
      </c>
      <c r="J11" s="10">
        <v>3</v>
      </c>
      <c r="K11" s="12" t="s">
        <v>53</v>
      </c>
      <c r="L11" s="10">
        <v>1</v>
      </c>
      <c r="M11" s="12" t="s">
        <v>54</v>
      </c>
      <c r="N11" s="10">
        <v>2</v>
      </c>
      <c r="O11" s="20">
        <f>D11+F11+H11+J11+L11+N11</f>
        <v>22.5</v>
      </c>
      <c r="P11" s="16" t="s">
        <v>58</v>
      </c>
      <c r="Q11" s="13">
        <v>1</v>
      </c>
      <c r="R11" s="43">
        <f>O11-Q11</f>
        <v>21.5</v>
      </c>
      <c r="S11" s="18">
        <v>9</v>
      </c>
    </row>
    <row r="12" spans="1:19" ht="13.5">
      <c r="A12" s="28">
        <v>9</v>
      </c>
      <c r="B12" s="57" t="s">
        <v>46</v>
      </c>
      <c r="C12" s="14">
        <v>10</v>
      </c>
      <c r="D12" s="10">
        <v>3</v>
      </c>
      <c r="E12" s="11">
        <v>7</v>
      </c>
      <c r="F12" s="10">
        <v>4</v>
      </c>
      <c r="G12" s="11">
        <v>8</v>
      </c>
      <c r="H12" s="10">
        <v>4.5</v>
      </c>
      <c r="I12" s="11" t="s">
        <v>49</v>
      </c>
      <c r="J12" s="10">
        <v>8</v>
      </c>
      <c r="K12" s="12" t="s">
        <v>54</v>
      </c>
      <c r="L12" s="10">
        <v>2</v>
      </c>
      <c r="M12" s="11"/>
      <c r="N12" s="10"/>
      <c r="O12" s="20">
        <f t="shared" si="0"/>
        <v>21.5</v>
      </c>
      <c r="P12" s="16"/>
      <c r="Q12" s="13"/>
      <c r="R12" s="43">
        <f t="shared" si="1"/>
        <v>21.5</v>
      </c>
      <c r="S12" s="18">
        <v>9</v>
      </c>
    </row>
    <row r="13" spans="1:19" ht="13.5">
      <c r="A13" s="28">
        <v>11</v>
      </c>
      <c r="B13" s="71" t="s">
        <v>40</v>
      </c>
      <c r="C13" s="14">
        <v>2</v>
      </c>
      <c r="D13" s="10">
        <v>9</v>
      </c>
      <c r="E13" s="11"/>
      <c r="F13" s="10"/>
      <c r="G13" s="76" t="s">
        <v>53</v>
      </c>
      <c r="H13" s="10">
        <v>1.5</v>
      </c>
      <c r="I13" s="11">
        <v>10</v>
      </c>
      <c r="J13" s="10">
        <v>3</v>
      </c>
      <c r="K13" s="12">
        <v>8</v>
      </c>
      <c r="L13" s="10">
        <v>3</v>
      </c>
      <c r="M13" s="12" t="s">
        <v>54</v>
      </c>
      <c r="N13" s="10">
        <v>2</v>
      </c>
      <c r="O13" s="20">
        <f t="shared" si="0"/>
        <v>18.5</v>
      </c>
      <c r="P13" s="16"/>
      <c r="Q13" s="13"/>
      <c r="R13" s="43">
        <f t="shared" si="1"/>
        <v>18.5</v>
      </c>
      <c r="S13" s="18">
        <v>11</v>
      </c>
    </row>
    <row r="14" spans="1:19" ht="13.5">
      <c r="A14" s="28">
        <v>12</v>
      </c>
      <c r="B14" s="57" t="s">
        <v>50</v>
      </c>
      <c r="C14" s="14"/>
      <c r="D14" s="10"/>
      <c r="E14" s="11" t="s">
        <v>51</v>
      </c>
      <c r="F14" s="10">
        <v>8</v>
      </c>
      <c r="G14" s="11"/>
      <c r="H14" s="10"/>
      <c r="I14" s="11"/>
      <c r="J14" s="10"/>
      <c r="K14" s="12"/>
      <c r="L14" s="10"/>
      <c r="M14" s="11"/>
      <c r="N14" s="10"/>
      <c r="O14" s="20">
        <f t="shared" si="0"/>
        <v>8</v>
      </c>
      <c r="P14" s="16"/>
      <c r="Q14" s="13"/>
      <c r="R14" s="43">
        <f t="shared" si="1"/>
        <v>8</v>
      </c>
      <c r="S14" s="18">
        <v>12</v>
      </c>
    </row>
    <row r="15" spans="1:19" ht="13.5">
      <c r="A15" s="28">
        <v>13</v>
      </c>
      <c r="B15" s="71" t="s">
        <v>52</v>
      </c>
      <c r="C15" s="14"/>
      <c r="D15" s="10"/>
      <c r="E15" s="11"/>
      <c r="F15" s="10"/>
      <c r="G15" s="11">
        <v>7</v>
      </c>
      <c r="H15" s="10">
        <v>6</v>
      </c>
      <c r="I15" s="11"/>
      <c r="J15" s="10"/>
      <c r="K15" s="12"/>
      <c r="L15" s="10"/>
      <c r="M15" s="12"/>
      <c r="N15" s="10"/>
      <c r="O15" s="20">
        <f t="shared" si="0"/>
        <v>6</v>
      </c>
      <c r="P15" s="16"/>
      <c r="Q15" s="13"/>
      <c r="R15" s="43">
        <f t="shared" si="1"/>
        <v>6</v>
      </c>
      <c r="S15" s="18">
        <v>13</v>
      </c>
    </row>
    <row r="16" spans="1:19" ht="14.25" thickBot="1">
      <c r="A16" s="74"/>
      <c r="B16" s="72"/>
      <c r="C16" s="14"/>
      <c r="D16" s="10"/>
      <c r="E16" s="11"/>
      <c r="F16" s="10"/>
      <c r="G16" s="76"/>
      <c r="H16" s="10"/>
      <c r="I16" s="11"/>
      <c r="J16" s="10"/>
      <c r="K16" s="12"/>
      <c r="L16" s="10"/>
      <c r="M16" s="12"/>
      <c r="N16" s="10"/>
      <c r="O16" s="11"/>
      <c r="P16" s="16"/>
      <c r="Q16" s="13"/>
      <c r="R16" s="43">
        <f t="shared" si="1"/>
        <v>0</v>
      </c>
      <c r="S16" s="18"/>
    </row>
    <row r="17" spans="1:19" ht="14.25" hidden="1" thickBot="1">
      <c r="A17" s="27"/>
      <c r="B17" s="60"/>
      <c r="C17" s="7">
        <f>COUNTA(C3:C16)</f>
        <v>11</v>
      </c>
      <c r="D17" s="3"/>
      <c r="E17" s="1">
        <f>COUNTA(E3:E16)</f>
        <v>11</v>
      </c>
      <c r="F17" s="3"/>
      <c r="G17" s="1">
        <f>COUNTA(G3:G16)</f>
        <v>11</v>
      </c>
      <c r="H17" s="3"/>
      <c r="I17" s="1">
        <f>COUNTA(I3:I16)</f>
        <v>11</v>
      </c>
      <c r="J17" s="3"/>
      <c r="K17" s="1">
        <f>COUNTA(K3:K16)</f>
        <v>11</v>
      </c>
      <c r="L17" s="3"/>
      <c r="M17" s="1">
        <f>COUNTA(M3:M16)</f>
        <v>10</v>
      </c>
      <c r="N17" s="3"/>
      <c r="O17" s="1"/>
      <c r="P17" s="3"/>
      <c r="Q17" s="4"/>
      <c r="R17" s="17">
        <f t="shared" si="1"/>
        <v>0</v>
      </c>
      <c r="S17" s="19"/>
    </row>
    <row r="18" spans="1:19" ht="14.25" hidden="1" thickBot="1">
      <c r="A18" s="61"/>
      <c r="B18" s="62"/>
      <c r="C18" s="34">
        <f>COUNTIF(C2:C15,"LIM")</f>
        <v>0</v>
      </c>
      <c r="D18" s="33"/>
      <c r="E18" s="34">
        <f>COUNTIF(E2:E15,"LIM")</f>
        <v>0</v>
      </c>
      <c r="F18" s="33"/>
      <c r="G18" s="34">
        <f>COUNTIF(G2:G15,"LIM")</f>
        <v>0</v>
      </c>
      <c r="H18" s="33"/>
      <c r="I18" s="34">
        <f>COUNTIF(I2:I15,"LIM")</f>
        <v>0</v>
      </c>
      <c r="J18" s="33"/>
      <c r="K18" s="34">
        <f>COUNTIF(K2:K15,"LIM")</f>
        <v>0</v>
      </c>
      <c r="L18" s="33"/>
      <c r="M18" s="34">
        <f>COUNTIF(M2:M15,"LIM")</f>
        <v>0</v>
      </c>
      <c r="N18" s="33"/>
      <c r="O18" s="34">
        <f>COUNTIF(O2:O15,"LIM")</f>
        <v>0</v>
      </c>
      <c r="P18" s="33"/>
      <c r="Q18" s="40"/>
      <c r="R18" s="44"/>
      <c r="S18" s="35"/>
    </row>
    <row r="19" spans="1:19" ht="0.75" customHeight="1" hidden="1" thickBot="1">
      <c r="A19" s="31"/>
      <c r="B19" s="32"/>
      <c r="C19" s="34">
        <f>COUNTIF(C3:C16,"COM")</f>
        <v>1</v>
      </c>
      <c r="D19" s="33"/>
      <c r="E19" s="34">
        <f>COUNTIF(E3:E16,"COM")</f>
        <v>1</v>
      </c>
      <c r="F19" s="33"/>
      <c r="G19" s="34">
        <f>COUNTIF(G3:G16,"COM")</f>
        <v>0</v>
      </c>
      <c r="H19" s="33"/>
      <c r="I19" s="34">
        <f>COUNTIF(I3:I16,"COM")</f>
        <v>1</v>
      </c>
      <c r="J19" s="33"/>
      <c r="K19" s="34">
        <f>COUNTIF(K3:K16,"COM")</f>
        <v>0</v>
      </c>
      <c r="L19" s="33"/>
      <c r="M19" s="34">
        <f>COUNTIF(M3:M16,"COM")</f>
        <v>1</v>
      </c>
      <c r="N19" s="33"/>
      <c r="O19" s="34">
        <f>COUNTIF(O3:O16,"COM")</f>
        <v>0</v>
      </c>
      <c r="P19" s="33"/>
      <c r="Q19" s="40"/>
      <c r="R19" s="44"/>
      <c r="S19" s="35"/>
    </row>
    <row r="20" spans="1:19" ht="1.5" customHeight="1" hidden="1" thickBot="1">
      <c r="A20" s="61"/>
      <c r="B20" s="62"/>
      <c r="C20" s="64">
        <f>C18+C19</f>
        <v>1</v>
      </c>
      <c r="D20" s="63"/>
      <c r="E20" s="64">
        <f>E18+E19</f>
        <v>1</v>
      </c>
      <c r="F20" s="63"/>
      <c r="G20" s="64">
        <f>G18+G19</f>
        <v>0</v>
      </c>
      <c r="H20" s="63"/>
      <c r="I20" s="64">
        <f>I18+I19</f>
        <v>1</v>
      </c>
      <c r="J20" s="63"/>
      <c r="K20" s="64">
        <f>K18+K19</f>
        <v>0</v>
      </c>
      <c r="L20" s="63"/>
      <c r="M20" s="64">
        <f>M18+M19</f>
        <v>1</v>
      </c>
      <c r="N20" s="63"/>
      <c r="O20" s="64">
        <f>O18+O19</f>
        <v>0</v>
      </c>
      <c r="P20" s="65"/>
      <c r="Q20" s="66"/>
      <c r="R20" s="67"/>
      <c r="S20" s="68"/>
    </row>
    <row r="21" spans="1:19" ht="14.25" thickBot="1">
      <c r="A21" s="29"/>
      <c r="B21" s="36" t="s">
        <v>13</v>
      </c>
      <c r="C21" s="26">
        <f>C17-C20</f>
        <v>10</v>
      </c>
      <c r="D21" s="37"/>
      <c r="E21" s="26">
        <f>E17-E20</f>
        <v>10</v>
      </c>
      <c r="F21" s="37"/>
      <c r="G21" s="26">
        <f>G17-G20</f>
        <v>11</v>
      </c>
      <c r="H21" s="37"/>
      <c r="I21" s="26">
        <f>I17-I20</f>
        <v>10</v>
      </c>
      <c r="J21" s="37"/>
      <c r="K21" s="26">
        <f>K17-K20</f>
        <v>11</v>
      </c>
      <c r="L21" s="37"/>
      <c r="M21" s="26">
        <f>M17-M20</f>
        <v>9</v>
      </c>
      <c r="N21" s="37"/>
      <c r="O21" s="41"/>
      <c r="P21" s="47" t="s">
        <v>12</v>
      </c>
      <c r="Q21" s="41">
        <f>C21+E21+G21+I21+K21+M21</f>
        <v>61</v>
      </c>
      <c r="R21" s="25"/>
      <c r="S21" s="38"/>
    </row>
    <row r="22" spans="2:11" ht="13.5">
      <c r="B22" s="5"/>
      <c r="C22" s="5"/>
      <c r="D22" s="5"/>
      <c r="E22" s="5"/>
      <c r="F22" s="5"/>
      <c r="G22" s="5"/>
      <c r="H22" s="5"/>
      <c r="I22" s="5"/>
      <c r="J22" s="5"/>
      <c r="K22" s="5"/>
    </row>
    <row r="23" spans="2:14" ht="13.5">
      <c r="B23" s="58" t="s">
        <v>21</v>
      </c>
      <c r="M23" s="2"/>
      <c r="N23" s="2"/>
    </row>
    <row r="24" spans="2:14" ht="13.5">
      <c r="B24" s="5" t="s">
        <v>22</v>
      </c>
      <c r="C24" s="5"/>
      <c r="D24" s="5"/>
      <c r="E24" s="5"/>
      <c r="F24" s="5"/>
      <c r="G24" s="5"/>
      <c r="H24" s="5"/>
      <c r="I24" s="5"/>
      <c r="J24" s="5"/>
      <c r="K24" s="5"/>
      <c r="M24" s="2"/>
      <c r="N24" s="2"/>
    </row>
    <row r="25" spans="2:14" ht="13.5">
      <c r="B25" s="6" t="s">
        <v>23</v>
      </c>
      <c r="C25" s="6"/>
      <c r="D25" s="6"/>
      <c r="E25" s="6"/>
      <c r="F25" s="6"/>
      <c r="G25" s="6"/>
      <c r="H25" s="6"/>
      <c r="I25" s="6"/>
      <c r="J25" s="6"/>
      <c r="K25" s="6"/>
      <c r="M25" s="2"/>
      <c r="N25" s="2"/>
    </row>
    <row r="26" spans="2:14" ht="13.5">
      <c r="B26" t="s">
        <v>24</v>
      </c>
      <c r="M26" s="2"/>
      <c r="N26" s="2"/>
    </row>
    <row r="27" spans="13:14" ht="13.5">
      <c r="M27" s="2"/>
      <c r="N27" s="2"/>
    </row>
    <row r="28" spans="2:14" ht="13.5">
      <c r="B28" s="58" t="s">
        <v>20</v>
      </c>
      <c r="M28" s="2"/>
      <c r="N28" s="2"/>
    </row>
    <row r="29" spans="2:14" ht="13.5">
      <c r="B29" t="s">
        <v>25</v>
      </c>
      <c r="M29" s="2"/>
      <c r="N29" s="2"/>
    </row>
    <row r="30" spans="2:14" ht="13.5">
      <c r="B30" s="6" t="s">
        <v>35</v>
      </c>
      <c r="M30" s="2"/>
      <c r="N30" s="59"/>
    </row>
    <row r="31" spans="13:14" ht="13.5">
      <c r="M31" s="2"/>
      <c r="N31" s="59"/>
    </row>
    <row r="32" spans="2:14" ht="13.5">
      <c r="B32" t="s">
        <v>17</v>
      </c>
      <c r="M32" s="2"/>
      <c r="N32" s="2"/>
    </row>
    <row r="33" spans="2:14" ht="13.5">
      <c r="B33" s="9" t="s">
        <v>30</v>
      </c>
      <c r="M33" s="2"/>
      <c r="N33" s="2"/>
    </row>
    <row r="34" spans="2:14" ht="13.5">
      <c r="B34" s="9" t="s">
        <v>29</v>
      </c>
      <c r="M34" s="2"/>
      <c r="N34" s="2"/>
    </row>
    <row r="35" spans="2:14" ht="13.5">
      <c r="B35" t="s">
        <v>31</v>
      </c>
      <c r="M35" s="2"/>
      <c r="N35" s="2"/>
    </row>
    <row r="36" spans="2:14" ht="13.5">
      <c r="B36" t="s">
        <v>28</v>
      </c>
      <c r="M36" s="2"/>
      <c r="N36" s="2"/>
    </row>
    <row r="37" spans="13:14" ht="13.5">
      <c r="M37" s="2"/>
      <c r="N37" s="2"/>
    </row>
    <row r="38" spans="2:14" ht="13.5">
      <c r="B38" t="s">
        <v>18</v>
      </c>
      <c r="M38" s="2"/>
      <c r="N38" s="2"/>
    </row>
    <row r="39" spans="2:14" ht="13.5">
      <c r="B39" t="s">
        <v>32</v>
      </c>
      <c r="M39" s="2"/>
      <c r="N39" s="2"/>
    </row>
    <row r="40" spans="2:14" ht="13.5">
      <c r="B40" t="s">
        <v>33</v>
      </c>
      <c r="M40" s="2"/>
      <c r="N40" s="2"/>
    </row>
    <row r="41" spans="2:14" ht="13.5">
      <c r="B41" t="s">
        <v>34</v>
      </c>
      <c r="M41" s="2"/>
      <c r="N41" s="2"/>
    </row>
    <row r="42" spans="13:14" ht="13.5">
      <c r="M42" s="2"/>
      <c r="N42" s="2"/>
    </row>
    <row r="43" spans="13:14" ht="13.5">
      <c r="M43" s="2"/>
      <c r="N43" s="2"/>
    </row>
    <row r="44" spans="2:14" ht="13.5">
      <c r="B44" t="s">
        <v>19</v>
      </c>
      <c r="M44" s="2"/>
      <c r="N44" s="2"/>
    </row>
    <row r="45" spans="13:14" ht="13.5">
      <c r="M45" s="2"/>
      <c r="N45" s="2"/>
    </row>
    <row r="46" spans="2:14" ht="13.5">
      <c r="B46" t="s">
        <v>26</v>
      </c>
      <c r="M46" s="2"/>
      <c r="N46" s="2"/>
    </row>
    <row r="47" spans="2:14" ht="13.5">
      <c r="B47" t="s">
        <v>27</v>
      </c>
      <c r="M47" s="2"/>
      <c r="N47" s="2"/>
    </row>
  </sheetData>
  <sheetProtection/>
  <mergeCells count="1">
    <mergeCell ref="P2:Q2"/>
  </mergeCells>
  <printOptions/>
  <pageMargins left="0.75" right="0.75" top="1" bottom="1" header="0.512" footer="0.512"/>
  <pageSetup orientation="landscape" paperSize="13"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oyc_race</dc:creator>
  <cp:keywords/>
  <dc:description/>
  <cp:lastModifiedBy>yanagita_jst250@nifty.com</cp:lastModifiedBy>
  <cp:lastPrinted>2012-11-20T10:38:48Z</cp:lastPrinted>
  <dcterms:created xsi:type="dcterms:W3CDTF">2000-09-17T22:42:45Z</dcterms:created>
  <dcterms:modified xsi:type="dcterms:W3CDTF">2014-11-29T01:09:44Z</dcterms:modified>
  <cp:category/>
  <cp:version/>
  <cp:contentType/>
  <cp:contentStatus/>
</cp:coreProperties>
</file>